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activeTab="1"/>
  </bookViews>
  <sheets>
    <sheet name="Összesítő" sheetId="1" r:id="rId1"/>
    <sheet name="Építészet" sheetId="3" r:id="rId2"/>
    <sheet name="Hűtés" sheetId="7" r:id="rId3"/>
    <sheet name="Villanyszerelés" sheetId="2" r:id="rId4"/>
    <sheet name="Csapadékvíz elvezetés" sheetId="5" r:id="rId5"/>
    <sheet name="Gépészet" sheetId="4" r:id="rId6"/>
    <sheet name="Szennyvíz elvezetés" sheetId="9" r:id="rId7"/>
    <sheet name="Útépítés" sheetId="8" r:id="rId8"/>
    <sheet name="Víz építés" sheetId="10" r:id="rId9"/>
    <sheet name="Napelem" sheetId="6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3"/>
  <c r="H13"/>
  <c r="I26" i="10"/>
  <c r="H26"/>
  <c r="I22"/>
  <c r="H22"/>
  <c r="H31" i="7"/>
  <c r="G31"/>
  <c r="I114" i="3" l="1"/>
  <c r="H114"/>
  <c r="I89" i="4"/>
  <c r="H89"/>
  <c r="I87"/>
  <c r="H87"/>
  <c r="I85"/>
  <c r="H85"/>
  <c r="I83"/>
  <c r="H83"/>
  <c r="I81"/>
  <c r="H81"/>
  <c r="I79"/>
  <c r="H79"/>
  <c r="I77"/>
  <c r="H77"/>
  <c r="I74"/>
  <c r="H74"/>
  <c r="I72"/>
  <c r="H72"/>
  <c r="I69"/>
  <c r="H69"/>
  <c r="I67"/>
  <c r="H67"/>
  <c r="I65"/>
  <c r="H65"/>
  <c r="I63"/>
  <c r="H63"/>
  <c r="I61"/>
  <c r="H61"/>
  <c r="I59"/>
  <c r="H59"/>
  <c r="I57"/>
  <c r="H57"/>
  <c r="I55"/>
  <c r="H55"/>
  <c r="I53"/>
  <c r="H53"/>
  <c r="I51"/>
  <c r="H51"/>
  <c r="I49"/>
  <c r="H49"/>
  <c r="I46"/>
  <c r="H46"/>
  <c r="I43"/>
  <c r="H43"/>
  <c r="I40"/>
  <c r="H40"/>
  <c r="I38"/>
  <c r="H38"/>
  <c r="I36"/>
  <c r="H36"/>
  <c r="I33"/>
  <c r="H33"/>
  <c r="I31"/>
  <c r="H31"/>
  <c r="I29"/>
  <c r="H29"/>
  <c r="I27"/>
  <c r="H27"/>
  <c r="I24"/>
  <c r="H24"/>
  <c r="I21"/>
  <c r="H21"/>
  <c r="I18"/>
  <c r="H18"/>
  <c r="I15"/>
  <c r="H15"/>
  <c r="I12"/>
  <c r="H12"/>
  <c r="I9"/>
  <c r="H9"/>
  <c r="I6"/>
  <c r="H6"/>
  <c r="I3"/>
  <c r="H3"/>
  <c r="H91" l="1"/>
  <c r="C21" i="1" s="1"/>
  <c r="I91" i="4"/>
  <c r="D21" i="1" s="1"/>
  <c r="I138" i="3"/>
  <c r="H138"/>
  <c r="I136"/>
  <c r="H136"/>
  <c r="I134"/>
  <c r="H134"/>
  <c r="I131"/>
  <c r="H131"/>
  <c r="I129"/>
  <c r="H129"/>
  <c r="I126"/>
  <c r="H126"/>
  <c r="I124"/>
  <c r="H124"/>
  <c r="I122"/>
  <c r="H122"/>
  <c r="I120"/>
  <c r="H120"/>
  <c r="I118"/>
  <c r="H118"/>
  <c r="I116"/>
  <c r="H116"/>
  <c r="I113"/>
  <c r="H113"/>
  <c r="I111"/>
  <c r="H111"/>
  <c r="I109"/>
  <c r="H109"/>
  <c r="I107"/>
  <c r="H107"/>
  <c r="I105"/>
  <c r="H105"/>
  <c r="I103"/>
  <c r="H103"/>
  <c r="I100"/>
  <c r="H100"/>
  <c r="I97"/>
  <c r="H97"/>
  <c r="I94"/>
  <c r="H94"/>
  <c r="I91"/>
  <c r="H91"/>
  <c r="I88"/>
  <c r="H88"/>
  <c r="I86"/>
  <c r="H86"/>
  <c r="I84"/>
  <c r="H84"/>
  <c r="I82"/>
  <c r="H82"/>
  <c r="I79"/>
  <c r="H79"/>
  <c r="I76"/>
  <c r="H76"/>
  <c r="I72"/>
  <c r="H72"/>
  <c r="I69"/>
  <c r="H69"/>
  <c r="I67"/>
  <c r="H67"/>
  <c r="I65"/>
  <c r="H65"/>
  <c r="I62"/>
  <c r="H62"/>
  <c r="I60"/>
  <c r="H60"/>
  <c r="I58"/>
  <c r="H58"/>
  <c r="I55"/>
  <c r="H55"/>
  <c r="I52"/>
  <c r="H52"/>
  <c r="I50"/>
  <c r="H50"/>
  <c r="I48"/>
  <c r="H48"/>
  <c r="I45"/>
  <c r="H45"/>
  <c r="I43"/>
  <c r="H43"/>
  <c r="I40"/>
  <c r="H40"/>
  <c r="I38"/>
  <c r="H38"/>
  <c r="I36"/>
  <c r="H36"/>
  <c r="I33"/>
  <c r="H33"/>
  <c r="I30"/>
  <c r="H30"/>
  <c r="I28"/>
  <c r="H28"/>
  <c r="I25"/>
  <c r="H25"/>
  <c r="I23"/>
  <c r="H23"/>
  <c r="I21"/>
  <c r="H21"/>
  <c r="I19"/>
  <c r="H19"/>
  <c r="I17"/>
  <c r="H17"/>
  <c r="I15"/>
  <c r="H15"/>
  <c r="I11"/>
  <c r="H11"/>
  <c r="I9"/>
  <c r="H9"/>
  <c r="I7"/>
  <c r="H7"/>
  <c r="I5"/>
  <c r="I143" s="1"/>
  <c r="H5"/>
  <c r="H143" s="1"/>
  <c r="I3"/>
  <c r="H3"/>
  <c r="C17" i="1" l="1"/>
  <c r="D17"/>
  <c r="D13" i="6"/>
  <c r="D25" i="1" s="1"/>
  <c r="D11" i="6"/>
  <c r="C25" i="1" s="1"/>
  <c r="I24" i="10" l="1"/>
  <c r="H24"/>
  <c r="I21"/>
  <c r="H21"/>
  <c r="I20"/>
  <c r="H20"/>
  <c r="I19"/>
  <c r="H19"/>
  <c r="I18"/>
  <c r="H18"/>
  <c r="I16"/>
  <c r="H16"/>
  <c r="I14"/>
  <c r="H14"/>
  <c r="I13"/>
  <c r="H13"/>
  <c r="I12"/>
  <c r="H12"/>
  <c r="I11"/>
  <c r="H11"/>
  <c r="I10"/>
  <c r="H10"/>
  <c r="I9"/>
  <c r="H9"/>
  <c r="I8"/>
  <c r="H8"/>
  <c r="I7"/>
  <c r="H7"/>
  <c r="I5"/>
  <c r="H5"/>
  <c r="I3"/>
  <c r="H3"/>
  <c r="I27" i="8"/>
  <c r="I25"/>
  <c r="C24" i="1" l="1"/>
  <c r="D24"/>
  <c r="I23" i="8"/>
  <c r="I22"/>
  <c r="I21"/>
  <c r="H29"/>
  <c r="C23" i="1" s="1"/>
  <c r="I20" i="8"/>
  <c r="I19"/>
  <c r="I17"/>
  <c r="I15"/>
  <c r="I13"/>
  <c r="I12"/>
  <c r="I11"/>
  <c r="I10"/>
  <c r="I9"/>
  <c r="H9"/>
  <c r="I8"/>
  <c r="H8"/>
  <c r="I7"/>
  <c r="H7"/>
  <c r="I6"/>
  <c r="H6"/>
  <c r="I5"/>
  <c r="I3"/>
  <c r="H3"/>
  <c r="I25" i="9"/>
  <c r="H25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3"/>
  <c r="H13"/>
  <c r="I11"/>
  <c r="H11"/>
  <c r="I10"/>
  <c r="H10"/>
  <c r="I9"/>
  <c r="H9"/>
  <c r="I8"/>
  <c r="H8"/>
  <c r="I7"/>
  <c r="H7"/>
  <c r="I6"/>
  <c r="H6"/>
  <c r="I5"/>
  <c r="H5"/>
  <c r="I3"/>
  <c r="H3"/>
  <c r="I23" i="5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9"/>
  <c r="H9"/>
  <c r="I8"/>
  <c r="H8"/>
  <c r="I7"/>
  <c r="H7"/>
  <c r="I6"/>
  <c r="H6"/>
  <c r="I5"/>
  <c r="H5"/>
  <c r="I3"/>
  <c r="H3"/>
  <c r="G74" i="2"/>
  <c r="F74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G2"/>
  <c r="F2"/>
  <c r="F76" l="1"/>
  <c r="C19" i="1" s="1"/>
  <c r="G76" i="2"/>
  <c r="D19" i="1" s="1"/>
  <c r="H25" i="5"/>
  <c r="C20" i="1" s="1"/>
  <c r="I25" i="5"/>
  <c r="D20" i="1" s="1"/>
  <c r="H27" i="9"/>
  <c r="C22" i="1" s="1"/>
  <c r="I27" i="9"/>
  <c r="D22" i="1" s="1"/>
  <c r="I29" i="8"/>
  <c r="D23" i="1" s="1"/>
  <c r="H32" i="7"/>
  <c r="G32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34" l="1"/>
  <c r="D18" i="1" s="1"/>
  <c r="G34" i="7"/>
  <c r="C18" i="1" s="1"/>
  <c r="C26" l="1"/>
  <c r="C27" s="1"/>
  <c r="C28" s="1"/>
</calcChain>
</file>

<file path=xl/sharedStrings.xml><?xml version="1.0" encoding="utf-8"?>
<sst xmlns="http://schemas.openxmlformats.org/spreadsheetml/2006/main" count="895" uniqueCount="513">
  <si>
    <t xml:space="preserve">          KALANDER ÜZEM ÚJ RAKTÁR ÉP. HŰTÖTT TÁROLÓ GÉPÉSZET ÁRAZOTT KÖLTSÉGVETÉS</t>
  </si>
  <si>
    <t>HAJDÚHADHÁZ  HRSZ:………………………. HŰTŐHÁZ  HŰTŐGÉPÉSZET ÖSSZESÍTETT KÖLTSÉGVETÉS</t>
  </si>
  <si>
    <t>s.sz.</t>
  </si>
  <si>
    <t xml:space="preserve">  m.e.</t>
  </si>
  <si>
    <t xml:space="preserve"> menny.</t>
  </si>
  <si>
    <t>any. Eár</t>
  </si>
  <si>
    <t>díj e.ár</t>
  </si>
  <si>
    <t>anyag</t>
  </si>
  <si>
    <t>díj</t>
  </si>
  <si>
    <t xml:space="preserve">Bitzer agregát AS-4FE28Y kapcsoló szekrénnyel </t>
  </si>
  <si>
    <t xml:space="preserve">     db </t>
  </si>
  <si>
    <t>Léghűt.kondenzátor GCVC RD45</t>
  </si>
  <si>
    <t xml:space="preserve">     db</t>
  </si>
  <si>
    <t>Direkt Elpár. GACCRX40</t>
  </si>
  <si>
    <t xml:space="preserve">    db</t>
  </si>
  <si>
    <t>Kondenzátor nyom.szabályzó RANCO O16/17</t>
  </si>
  <si>
    <t>Lae digitális hűtés szab.AR1-5C24W-BG</t>
  </si>
  <si>
    <t xml:space="preserve">Castel mágnes szelep kompl.1078/4 </t>
  </si>
  <si>
    <t>Alco thermofejadagoló kompl. 10 kW/404A -10C</t>
  </si>
  <si>
    <t>Golyós szelep REFO 22</t>
  </si>
  <si>
    <t>Hűtőközeg  404/A</t>
  </si>
  <si>
    <t xml:space="preserve">     kg</t>
  </si>
  <si>
    <t>Sunsio hűtőgép észter olaj</t>
  </si>
  <si>
    <t xml:space="preserve">     l</t>
  </si>
  <si>
    <t xml:space="preserve">Danfoss  nyom.kapcs.kompl. KP17W </t>
  </si>
  <si>
    <t>Danfoss nyom.kapcsoló kompl. KP 5-1</t>
  </si>
  <si>
    <t>Carly szűrőblokk koml.BCC/BCY 42</t>
  </si>
  <si>
    <t>Carly szárító szűrő kompl.</t>
  </si>
  <si>
    <t>Carly nézőüveg VCYL 28</t>
  </si>
  <si>
    <t>Szigetelt hűtéstechnikai rézcső idomokkal 6-16mm</t>
  </si>
  <si>
    <t xml:space="preserve">    fm</t>
  </si>
  <si>
    <t>Szigetelt hűtéstechnikai rézcső idomokkal 20-28mm</t>
  </si>
  <si>
    <t xml:space="preserve">Ipari ezüst, folyató szer </t>
  </si>
  <si>
    <t xml:space="preserve">    kg</t>
  </si>
  <si>
    <t>oxigén-dissous-nitrogén</t>
  </si>
  <si>
    <t>klt</t>
  </si>
  <si>
    <t>Sikla tartószerkezetek, gumis bilincsek,kötőelemek</t>
  </si>
  <si>
    <t>Rugós rezgéscsillapító bak</t>
  </si>
  <si>
    <t>fuvar-daru</t>
  </si>
  <si>
    <t>nyomáspróbaq, vákuumolás, feltöltés</t>
  </si>
  <si>
    <t xml:space="preserve">beüzemelés, beszabályozás, </t>
  </si>
  <si>
    <t xml:space="preserve">     óra</t>
  </si>
  <si>
    <t>megvalósulási dokumentáció, sziv. Ellenőrzéssel</t>
  </si>
  <si>
    <t>db</t>
  </si>
  <si>
    <t xml:space="preserve">Evaporatív előhűtő berendezés AD-30-H/050 </t>
  </si>
  <si>
    <t xml:space="preserve">    </t>
  </si>
  <si>
    <t>Megnevezés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</si>
  <si>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</si>
  <si>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</si>
  <si>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</si>
  <si>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</si>
  <si>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</si>
  <si>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</si>
  <si>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</si>
  <si>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Merev, simafalú műanyag védőcső elhelyezése, elágazó dobozokkal, előre elkészített falhoronyba, vékonyfalú kivitelben, könnyű mechanikai igénybevételre, Névleges méret: 11-16 mm HYDRO-THERM beltéri Mü III. vékonyfalú, hajlítható merev műanyag szürke védőcső 13.5 mm, Kód: MU-III 13.5</t>
  </si>
  <si>
    <t>m</t>
  </si>
  <si>
    <t>Merev, simafalú műanyag védőcső elhelyezése, elágazó dobozokkal, előre elkészített falhoronyba, vékonyfalú kivitelben, könnyű mechanikai igénybevételre, Névleges méret: 11-16 mm HYDRO-THERM beltéri Mü III. vékonyfalú, hajlítható merev műanyag szürke védőcső 16 mm, Kód: MU-III 16</t>
  </si>
  <si>
    <t>Merev, simafalú műanyag védőcső elhelyezése, elágazó dobozokkal, előre elkészített falhoronyba, vékonyfalú kivitelben, könnyű mechanikai igénybevételreHYDRO-THERM beltéri Mü II. vékonyfalú, hajlítható merev műanyag szürke védőcső 16 mm, Kód: MU-II 16</t>
  </si>
  <si>
    <t>Merev, simafalú műanyag védőcső elhelyezése, elágazó dobozokkal, aljzatba, vastagfalú műanyag csőből horonyvésés és doboz elhelyezése nélkül,  HYDRO-THERM beltéri Mü II. vastagfalú, merev műanyag szürke védőcső 20 mm, Kód: MU-II 20</t>
  </si>
  <si>
    <t>Merev, simafalú műanyag védőcső elhelyezése, elágazó dobozokkal, aljzatba, vastagfalú műanyag csőből horonyvésés és doboz elhelyezése nélkül, Névleges méret: 36-48 mm HYDRO-THERM beltéri Mü I. vastagfalú, merev műanyag szürke védőcső 36 mm, Kód: MU-I 36</t>
  </si>
  <si>
    <t>Fém kábel és vezetékcsatorna elhelyezése, előre elkészített tartószerkezetre szerelve, idomdarabokkal, szélesség: 200 mm-ig ECCOVIL 62,50x40 mm horganyzott kábeltálca, perforált</t>
  </si>
  <si>
    <t>Fém kábel és vezetékcsatorna elhelyezése, előre elkészített tartószerkezetre szerelve, idomdarabokkal, szélesség: 200 mm-ig ECCOVIL 125x40 mm horganyzott kábeltálca, perforált</t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</si>
  <si>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2x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</si>
  <si>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3x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</si>
  <si>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3x 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</si>
  <si>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5x 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</si>
  <si>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4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NYM 300/500V 5x   4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(MBCu)</t>
    </r>
  </si>
  <si>
    <r>
      <t>Műanyag szigetelésű energiaátviteli és irányítás-technikai kábel fektetése kézi erővel, kábelárokba vagy kábelcsatornába, tömeghatár: 1,01-1,50 kg/m NAYY-J 0,6/1 kV vörösréz kábel, 4x50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ek</t>
    </r>
  </si>
  <si>
    <r>
      <t>Műanyag szigetelésű energiaátviteli és irányítás-technikai kábel fektetése kézi erővel, kábelárokba vagy kábelcsatornába, tömeghatár: 1,01-1,50 kg/m NYY-J 0,6/1 kV vörösréz kábel, 4x25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ek</t>
    </r>
  </si>
  <si>
    <r>
      <t xml:space="preserve">Műanyag szigetelésű energiaátviteli kábel belsőtéri kábelvégkiképzése, hőre zsugorodó végelzáróval, </t>
    </r>
    <r>
      <rPr>
        <sz val="10"/>
        <color indexed="8"/>
        <rFont val="Arial"/>
        <family val="2"/>
        <charset val="238"/>
      </rPr>
      <t>Raychem EPKT 0643 végelzáró 4x25mm1</t>
    </r>
    <r>
      <rPr>
        <sz val="11"/>
        <color indexed="8"/>
        <rFont val="Calibri"/>
        <family val="2"/>
        <charset val="238"/>
      </rPr>
      <t/>
    </r>
  </si>
  <si>
    <r>
      <t xml:space="preserve">Műanyag szigetelésű energiaátviteli kábel belsőtéri kábelvégkiképzése, hőre zsugorodó végelzáróval, </t>
    </r>
    <r>
      <rPr>
        <sz val="10"/>
        <color indexed="8"/>
        <rFont val="Arial"/>
        <family val="2"/>
        <charset val="238"/>
      </rPr>
      <t>Raychem EPKT 0643 végelzáró 4x50mm2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</si>
  <si>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H05VV-F 300/500V műanyag tömlő vezeték 5x   1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hajlékony rézvezetővel (MT)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</si>
  <si>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H05VV-F 300/500V műanyag tömlő vezeték 3x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hajlékony rézvezetővel (MT)</t>
    </r>
  </si>
  <si>
    <r>
      <t>Kábelszerű vezeték elhelyezése előre elkészített tartószerkezetre, 1-12 erű rézvezetővel, elágazó dobozokkal és kötésekkel, szigetelési elenállás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H05VV-F 300/500V műanyag tömlő vezeték 4x 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hajlékony rézvezetővel (MT)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</si>
  <si>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1x1,5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</si>
  <si>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0,5-2,5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1x2,5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</si>
  <si>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4-6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  4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</si>
  <si>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4-6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  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</si>
  <si>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r>
      <t>Szigetelt vezeték elhelyezése védőcsőbe húzva vagy vezetékcsatornába fektetve, rézvezetővel, leágazó kötésekkel, szigetelés ellenállás méréssel, a szerelvényekhez csatlakozó vezetékvégek bekötése nélkül, keresztmetszet: 10-16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H07V-U 450/750V 1x 10 mm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, tömör rézvezetővel (MCu)</t>
    </r>
  </si>
  <si>
    <t>Adatátviteli kábel elhelyezése védőcsőbe húzva vagy vezetékcsatornába fektetve, strukturált adatátviteli kábel strukturált számítógépes adatátviteli hálózatokhoz, 100 Mbit/s átviteli sebesség (CAT 5 kategória) UTP cat. 5. falikábel</t>
  </si>
  <si>
    <r>
      <t>Műanyag szigetelésű energiaátviteli és irányítás-technikai kábel fektetése kézi erővel, kábelárokba vagy kábelcsatornába, tömeghatár: 0,35 kg/m-ig NYY-J 0,6/1 kV  3x2,5 mm</t>
    </r>
    <r>
      <rPr>
        <vertAlign val="superscript"/>
        <sz val="10"/>
        <color indexed="8"/>
        <rFont val="Arial"/>
        <family val="2"/>
        <charset val="238"/>
      </rPr>
      <t>2</t>
    </r>
  </si>
  <si>
    <r>
      <t>Műanyag szigetelésű energiaátviteli és irányítás-technikai kábel fektetése kézi erővel, kábelárokba vagy kábelcsatornába, tömeghatár: 0,35 kg/m-ig NYY-J 0,6/1 kV  7x1,5 mm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1"/>
        <color indexed="8"/>
        <rFont val="Calibri"/>
        <family val="2"/>
        <charset val="238"/>
      </rPr>
      <t/>
    </r>
  </si>
  <si>
    <t>Elágazó doboz illetve szerelvénydoboz elhelyezése, süllyesztve, fészekvésés nélkül,  HYDRO-THERM beltéri elágazó doboz, Müdk 100 mm, Kód: 100-K</t>
  </si>
  <si>
    <t>Érintésvédelmi hálózat tartozékainak szerelése, nagykiterjedésű fémtárgy földelő kötése</t>
  </si>
  <si>
    <t xml:space="preserve">"A" jelű főelosztó, SCHRACK típusú szekrényből, terv szerint készre szerelve
</t>
  </si>
  <si>
    <t>Fogyasztásmérő szekrény, CSATÁRI PVT szekrényből, készre szerelve, feliratozással, komplett, kábeles csatlakozáshoz, háromfázisú direktméréshez</t>
  </si>
  <si>
    <t>Mennyezet alá szerelve LED lámpatest 36W-os 5200 lm 
jav. tip. STAR LED 236 IP65 LED 5200 BZ (SIMOTRADE)</t>
  </si>
  <si>
    <t>Mennyezet alá szerelve LED lámpatest 45W-os 6500 lm 
jav. tip. STAR LED 258 IP65 LED 6500 BZ (SIMOTRADE)</t>
  </si>
  <si>
    <t>Mennyezet alá szerelt LED lámpatest 41W-os 4000lm 
jav. tip. STM PLAST 228 LED 4000 VI  (SIMOTRADE)</t>
  </si>
  <si>
    <t>Mennyezet alá szerelt LED lámpatest 36W-os 5200lm 
jav. tip. STM PLAST 228 LED 5200 VZ  (SIMOTRADE)</t>
  </si>
  <si>
    <t>Mennyezet alá szerelt LED lámpatest 45W-os 6500lm 
jav. tip. STM PLAST 235 LED 6500 VZ  (SIMOTRADE)</t>
  </si>
  <si>
    <t>Tükör fölé szerelt LED lámpatest 9W-os 
jav. tip. SABRINA 9W LED 800lm II.s.+f. dug.aljzattal  (SIMOTRADE)</t>
  </si>
  <si>
    <t>20 W-os mennyezetre szerelhető LED lámpatest IP20 1800 lm
jav. Tip. STKBO-20 W (SIMOTRADE)</t>
  </si>
  <si>
    <t>Oldalfali lámpatest E27 10 W-os kompaktcsővel
jav. Tip. 2008/a</t>
  </si>
  <si>
    <t>Akkumulátoros biztonsági világítási lámpatest oldalfalra szerelve  
jav. tip.  ST-EL20 8 W-os 1,5 h-s készenléti   piktogrammal szm: 2,4 m.</t>
  </si>
  <si>
    <t>Akkumulátoros biztonsági világítási lámpatest oldalfalra szerelve  
jav. tip.  ST-EL65 8 W-os 1,5 h-s készenléti   piktogrammal szm: 2,4 m.</t>
  </si>
  <si>
    <t>Akkumulátoros biztonsági világítási lámpatest mennyezetre illetve oldalfalra szerelve  
jav. tip. ST-EL 20 8 W-os 1,5h-s    készenléti piktogram nélkül</t>
  </si>
  <si>
    <t>Akkumulátoros biztonsági világítási lámpatest mennyezetre illetve oldalfalra szerelve  
jav. tip. ST-EL 65 8 W-os 1,5h-s    készenléti piktogram nélkül</t>
  </si>
  <si>
    <t>Mennyezeti lámpatest 16 W-os, fényforrással  
jav. tip. BRIO 2 DBR 16 WH (GE)</t>
  </si>
  <si>
    <t>30 W-os LED reflektor 
jav. tip. CL 1808 FLOODLIGHT fehér mennyezet alá szerelve (COMPASS)</t>
  </si>
  <si>
    <t>50 W-os LED reflektor 
jav. tip. CL 1808 FLOODLIGHT fehér mennyezet alá szerelve (COMPASS)</t>
  </si>
  <si>
    <t>180º-os mozgásérzékelő mennyezet alá illetve kültéren lámpa alá szerelve  
jav. tip. JUNG ST kültéren IP54</t>
  </si>
  <si>
    <t>360º-os jelenlérzékelő mennyezet alá illetve kültéren lámpa alá szerelve  
jav. tip. JUNG ST kültéren IP55</t>
  </si>
  <si>
    <t>II. s. falon kívüli vízmentes kapcsoló 20 A-es jav.tip. KKMO-20- 6002 szm: 1,1 m.</t>
  </si>
  <si>
    <t>II. s. falon kívüli vízmentes kapcsoló 
jav. tip.: PLEXO 55 s (LEGRAND)</t>
  </si>
  <si>
    <t>II. s. süllyesztett kapcsoló 
jav. tip. VALENA fehér, kiemelő kerettel (LEGRAND)</t>
  </si>
  <si>
    <t>Csillár süllyesztett kapcsoló 
jav. tip. VALENA fehér,  kiemelő kerettel (LEGRAND)</t>
  </si>
  <si>
    <t>Váltó süllyesztett kapcsoló 
jav. tip. VALENA fehér, kiemelő kerettel (LEGRAND)</t>
  </si>
  <si>
    <t>Váltó falon kívüli vízmentes kapcsoló 
jav. tip. PLEXO 55s fehérl (LEGRAND)</t>
  </si>
  <si>
    <t>II. s.+f. süllyesztett dug. aljzat 
jav. tip. VALENA fehér (LEGRAND)</t>
  </si>
  <si>
    <t>II. s +f   falon kívüli vízmentes dugaszoló aljzat
jav. tip. PLEXO 55. s. (LEGRAND)</t>
  </si>
  <si>
    <t>Süllyesztett telefon illetve informatikai csatlakozó
jav. tip. VALENA fehér, kiemelő kerettel 2xRJ45  (LEGRAND)</t>
  </si>
  <si>
    <t>Dugaszolós csatlakozó tábla, terv szerint készre szerelve</t>
  </si>
  <si>
    <t>Gépészeti termosztátok, érzékelők bekötése</t>
  </si>
  <si>
    <r>
      <t xml:space="preserve">Felfogórúd </t>
    </r>
    <r>
      <rPr>
        <sz val="10"/>
        <color indexed="8"/>
        <rFont val="Calibri"/>
        <family val="2"/>
        <charset val="238"/>
      </rPr>
      <t>Ø</t>
    </r>
    <r>
      <rPr>
        <sz val="10"/>
        <color indexed="8"/>
        <rFont val="Arial"/>
        <family val="2"/>
        <charset val="238"/>
      </rPr>
      <t>16 mm-es köracélból</t>
    </r>
  </si>
  <si>
    <t>Villám- és érintésvédelmi hálózat tartozékainak szerelése, földelő rúd vagy cső, 4 m hosszúságig Rúdföldelő 25 mm köracélból 3 méter hosszú</t>
  </si>
  <si>
    <t>Villám- és érintésvédelmi hálózat tartozékainak szerelése, védőburkolat elhelyezése 40x40x5 mm L szelvényből 2 m hosszú</t>
  </si>
  <si>
    <t>Villám- és érintésvédelmi hálózat tartozékainak szerelése, felfogórúd szívócsúccsal 16 mm köracélból  2 méter hosszú</t>
  </si>
  <si>
    <t>Fénykapcsoló; Fénykapcsoló elhelyezése sík szerelőlapra GANZ KK GFK 3 fénykapcsoló bekapcsolási megvilágítás: 10...25 lx</t>
  </si>
  <si>
    <t>Földelővezető elhelyezése meglévő földárokba, köracélból, átmérő: 20 mm-ig Köracél 16 mm</t>
  </si>
  <si>
    <t>Villám és érintésvédelmi mérés és jegyzőkönyv készítése</t>
  </si>
  <si>
    <t>Kábelárokban homokágy készítése 10 cm vastagságban, 0,40 m árokszélességig</t>
  </si>
  <si>
    <t>Kábeljelző szalag elhelyezése Műanyag kábeljelölő szalag, 100x0.2 mm</t>
  </si>
  <si>
    <t>100 m</t>
  </si>
  <si>
    <r>
      <t>Munkaárok földkiemelése közművesített területen, kézi erővel, bármely konzisztenciájú talajban, dúcolás nélkül, 2,0 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szelvényig, III. talajosztály</t>
    </r>
  </si>
  <si>
    <t>m3</t>
  </si>
  <si>
    <t>Földvisszatöltés munkagödörbe vagy munkaárokba, tömörítés nélkül, réteges elterítéssel, I-IV. osztályú talajban, kézi erővel, az anyag súlypontja karoláson belül, a vezeték (műtárgy) felett és mellett 50 cm vastagságig</t>
  </si>
  <si>
    <t xml:space="preserve">1 egységes kaputelefon, 1 db lakáskészülékkel
jav.tip. Codafon </t>
  </si>
  <si>
    <t>PVC lefolyóvezeték szerelése, tokos, gumigyűrűs kötésekkel, cső elhelyezése csőidomok nélkül, szakaszos tömörségi próbával, falhoronyba, (horonyvésés külön tételben), DN 100 PVC vízvezetéki lefolyócső, KAEM 110x2.2x2000 mm tokos végű, gumigyűrű tömítéssel</t>
  </si>
  <si>
    <t>Munkanem összesen:</t>
  </si>
  <si>
    <t>Ssz.</t>
  </si>
  <si>
    <t>Tételszám</t>
  </si>
  <si>
    <t>21-003-6.1.1</t>
  </si>
  <si>
    <t>Munkaárok földkiemelése közmű nélküli területen, gépi erővel, kiegészítő kézi munkával, bármely konzisztenciájú, I-IV. oszt. talajban, dúcolás nélkül, 3,0 m² szelvényig Nyílt árok 65 m3 + csőfektetés 42 m3</t>
  </si>
  <si>
    <t>21-003-11.1.1</t>
  </si>
  <si>
    <t>21-003-11.1.2</t>
  </si>
  <si>
    <t>Földvisszatöltés munkagödörbe vagy munkaárokba, tömörítés nélkül, réteges elterítéssel, I-IV. osztályú talajban, kézi erővel, az anyag súlypontja karoláson belül, a vezetéket (műtárgyat) környező 50 cm-en túli szelvényben</t>
  </si>
  <si>
    <t>21-004-4.1.2-0120015</t>
  </si>
  <si>
    <t>Talajjavító réteg készítése vonalas létesítményeknél, 3,00 m szélességig vagy építményen belül, osztályozatlan kavicsból Nyers homokos kavics, NHK 0/63 Q-TT, Nyékládháza</t>
  </si>
  <si>
    <t>21-008-2.1.3</t>
  </si>
  <si>
    <t>Tömörítés bármely tömörítési osztályban gépi erővel, nagy felületen, tömörségi fok: 95%</t>
  </si>
  <si>
    <t>21-008-2.3.1</t>
  </si>
  <si>
    <t>Tömörítés bármely tömörítési osztályban gépi erővel, vezeték felett és mellett, tömörségi fok: 85%</t>
  </si>
  <si>
    <t>53-001-31.4.3-0131724</t>
  </si>
  <si>
    <t>Egyoldalon tokos műanyag csatornacső beépítése földárokba, gumigyűrűs kötéssel, csőidomok nélkül, 5,00 m hosszú csövekből, külső csőátmérő: 150-160 mm PIPELIFE PVC-U tömörfalú tokos csatornacső 160x4,7x5000 mm SN8, KGEM160/5M.SN8</t>
  </si>
  <si>
    <t>53-001-31.4.5-0131744</t>
  </si>
  <si>
    <t>Egyoldalon tokos műanyag csatornacső beépítése földárokba, gumigyűrűs kötéssel, csőidomok nélkül, 5,00 m hosszú csövekből, külső csőátmérő: 250 mm csatornacső D 200 HPP</t>
  </si>
  <si>
    <t>53-005-1.1.1-0646125</t>
  </si>
  <si>
    <t>Beton akna-fenékelem elhelyezése, csaphornyos, habarcsos illesztéssel, beépített csatlakozó elemek nélkül, földmunka és dúcolás nélkül, belső csőátmérő: 80 cm-ig, 100 cm magasságig CSOMIÉP  80/50/9,5 szulfátálló aknakamra künet nélkül, fordítós</t>
  </si>
  <si>
    <t>53-005-8.2.2.1-0641313</t>
  </si>
  <si>
    <t>Beton vagy vasbeton felső szűkítő elhelyezése, gumigyűrűs illesztéssel, belső átmérő alul 80 cm, felül 50-60 cm AK 80/35/51,5/12 cm akna kúpelem, felső szűkítő,</t>
  </si>
  <si>
    <t>53-005-10.1-0646224</t>
  </si>
  <si>
    <t>Beton szintemelő gyűrűk elhelyezése, cementhabarcsos illesztéssel, belső csőátmérő: 50-62,5 cm között CSOMIÉP 60/5 szintemelő gyűrű</t>
  </si>
  <si>
    <t>53-005-32.1-0235401</t>
  </si>
  <si>
    <t>Tisztítóakna D400 - D 200 - műanyag akna, teleszkópcső  PIPELIFE elemekből , D 400/öv fedlappal</t>
  </si>
  <si>
    <t>53-007-1-0620020</t>
  </si>
  <si>
    <t>Aknahágcsó beépítése műanyag bevonatú alumínium vagy köracélból Aknahágcsó köracélból 18 mm átmérővel Hvz 110, vízzáró cementhabarcs</t>
  </si>
  <si>
    <t>53-007-8.1.2-0410021</t>
  </si>
  <si>
    <t>Öntöttvas víznyelőrács elhelyezése, cementhabarcs rögzítéssel, négyzetalakú, téglalap alakú 40/40 - 48/48 cm méret között Öntöttvas víznyelőrács ÁSZ 674, 480 mm Hvz 110, vízzáró cementhabarcs</t>
  </si>
  <si>
    <t>53-008-2.3.2-0620020</t>
  </si>
  <si>
    <t>Vakolat készítése csatornaszelvényben és aknában, cementhabarcsból, vízzáró kivitelben, három rétegben, 7,5 + 7,5 + 5,0 mm vastagságban Hvz 110, vízzáró cementhabarcs</t>
  </si>
  <si>
    <t>m2</t>
  </si>
  <si>
    <t>53-009-1.3</t>
  </si>
  <si>
    <t>Vízzárósági vizsgálat csatornában</t>
  </si>
  <si>
    <t>53-051-1.1-0646001</t>
  </si>
  <si>
    <t>Előregyártott vasbeton árok- és mederburkoló elem elhelyezése csaphornyos illesztéssel, földmunka nélkül, 20-30 cm árokfenék szélesség között CSOMIÉP TB 20/30/30 árok- és mederburkoló elem, vasbeton, erősítő bordával</t>
  </si>
  <si>
    <t>53-051-5.3-0646053</t>
  </si>
  <si>
    <t>Útpadka folyóka elemek elhelyezése előregyártott vasbetonból, földmunka nélkül, 60 cm szélességben CSOMIÉP útpadka folyóka elem 40 cm széles,íves</t>
  </si>
  <si>
    <t>Irtás, föld és sziklamunka</t>
  </si>
  <si>
    <t>Közműcsatorna építés</t>
  </si>
  <si>
    <t>54-099-999-0000005</t>
  </si>
  <si>
    <t>Csatorna nyíltárkos geodéziai bemérése, dokumentálása</t>
  </si>
  <si>
    <t>21-003-2.1.2</t>
  </si>
  <si>
    <t>Közmű feltárása kézi erővel, talajosztály: III. - szakfelügyelet mellett</t>
  </si>
  <si>
    <t>Munkaárok földkiemelése közmű nélküli területen, gépi erővel, kiegészítő kézi munkával, bármely konzisztenciájú, I-IV. oszt. talajban, dúcolás nélkül, 3,0 m² szelvényig - nyílt árok építése</t>
  </si>
  <si>
    <t>21-011-1.2.1</t>
  </si>
  <si>
    <t>Kiszoruló fejtett föld felrakása szállítóeszközre, géppel, talajosztály I-IV. Elszállítás területen belül</t>
  </si>
  <si>
    <t>Közmű csatorna építés</t>
  </si>
  <si>
    <t>53-005-5.1-0646203</t>
  </si>
  <si>
    <t>Beton aknamagasító elem elhelyezése, cementhabarcsos illesztéssel, 80 cm belső átmérőig, bármely magassági mérettel CSOMIÉP 80/35/9,5 szulfátálló aknamagasító</t>
  </si>
  <si>
    <t>53-007-5.3-0412251</t>
  </si>
  <si>
    <t>Kör alakú öntöttvas aknafedlap és fedlapkeret elhelyezése, cementhabarcs rögzítéssel, D 600 nehéz - D 400 terhelési osztály kivitel</t>
  </si>
  <si>
    <t>Vízzárósági vizsgálat elfalazással, csatorna belmérete: 50 cm-ig</t>
  </si>
  <si>
    <t>21-001-6.1</t>
  </si>
  <si>
    <t>Bozót- és cserjeirtás, tövek átmérője 4 cm-ig A kitermelt anyag felrakása és elszállítása kijelölt helyre</t>
  </si>
  <si>
    <t>10 m2</t>
  </si>
  <si>
    <t>21-002-2</t>
  </si>
  <si>
    <t>Humuszos termőréteg, termőföld leszedése, terítése gépi erővel, 18%-os terephajlásig, bármilyen talajban, szállítással, 50,1-200,0 m között - min. 25 cm vastagságig</t>
  </si>
  <si>
    <t>21-004-1.1.2</t>
  </si>
  <si>
    <t>Műtárgyakkal, épületekkel közvetlenül összefüggő feltöltések és előfeltöltések készítése tömörítés nélkül, gépi erővel, kiegészítő kézi munkával I-IV. oszt. talajban, szállítással: 10,1-50,0 m Beszállítás kijelölt anyagnyerőhelyről - szállítás 10,0 km-en beülül.</t>
  </si>
  <si>
    <t>21-004-2.1.1</t>
  </si>
  <si>
    <t>Földmű vízszintes felületének rendezése a felesleges föld elterítésével, tömörítés nélkül, gépi erővel, kiegészítő kézi munkával, 16%-os terephajlásig, 20 cm vastagságban, talajosztály: I-IV.</t>
  </si>
  <si>
    <t>21-004-3.1</t>
  </si>
  <si>
    <t>Humuszterítés 20 cm vastagságig gépi erővel, kiegészítő kézi munkával vízszintes felületen 50 m-ig</t>
  </si>
  <si>
    <t>21-004-4</t>
  </si>
  <si>
    <t>21-004-11</t>
  </si>
  <si>
    <t>Tükörkészítés tömörítés nélkül, gépi erővel kiegészítő kézi munkával sík felületen talajosztály: I-IV. - út alatt</t>
  </si>
  <si>
    <t>21-008-2.1.2</t>
  </si>
  <si>
    <t>Tömörítés bármely tömörítési osztályban gépi erővel, nagy felületen, tömörségi fok: 90%</t>
  </si>
  <si>
    <t>21-008-62</t>
  </si>
  <si>
    <t>Simító hengerlés a földmű (tükör és padka) felületén, gépi erővel, 3,0 m-nél nagyobb szélességnél</t>
  </si>
  <si>
    <t>61-003-2.1-0710020</t>
  </si>
  <si>
    <t>Telepen kevert hidraulikus vagy vegyes kötőanyagú stabilizált réteg készítése, 2,00 m-nél nagyobb szélességben, CKt-4</t>
  </si>
  <si>
    <t>62-002-4-0610151</t>
  </si>
  <si>
    <t>Kiemelt és döntött ( K ) szegély készítése, alapárok kiemelésével, beton alapgerendával és megtámasztással, hézagolással, 25 cm hosszú előregyártott szegélyelemekből  Útszegélykő, 25/30/15 cm Kazincbarcika, C 12/15-16/FN</t>
  </si>
  <si>
    <t>62-002-8-0610161</t>
  </si>
  <si>
    <t>Süllyesztett szegély vagy futósor készítése, árok kiemeléssel, beton alapgerendával, hézagolással, 40 cm hosszú előregyártott beton szegélyelemekből  Útszegélykő, 40/20/16 , C 12/15-16/FN</t>
  </si>
  <si>
    <t>62-003-8.1-0611401</t>
  </si>
  <si>
    <t>Tér- vagy járdaburkolat készítése, beton burkolókőből hálós, soros, halszálka, parketta vagy kazettás kötésben, zúzalékágyazatra fektetve, 10x20x6 cm-es méretű idomkővel 80 % szürke ; 20 % egyéb szín</t>
  </si>
  <si>
    <t>62-003-12-0617381</t>
  </si>
  <si>
    <t>Térburkolat készítése 8 cm-es vastagsággal,bazaltzúzalékkal kisöpörve, 10x20x8 , 16x16x8 vagy 20x20x8 cm térkövekből 80 % szürke; 20 % egyéb szín</t>
  </si>
  <si>
    <t>62-003-20</t>
  </si>
  <si>
    <t>Beton idomkő burkolat előkészítése, próbatömörítés</t>
  </si>
  <si>
    <t>62-002-8-0610151</t>
  </si>
  <si>
    <t>Járda szegély készítése, alapárok kiemelésével, beton alapgerendával és megtámasztással, hézagolással, 100*25*5 cm hosszú előregyártott szegélyelemekből</t>
  </si>
  <si>
    <t>68-002-1-0451331</t>
  </si>
  <si>
    <t>Közúti jelző és útbaigazító táblák fémanyagú oszlopainak elhelyezése, betonalappal, földmunkával, I-IV.osztályú talajban, 89 mm átmérőjű alumínium oszlop, 1,5-4,0 m hosszú, előregyártott betonalappal  Alumínium csőoszlop, 3,0 m-es</t>
  </si>
  <si>
    <t>68-003-1</t>
  </si>
  <si>
    <t>Útburkolati jelek készítése, hagyományos oldószeres /VIATEX/ festékkel, gépi jel</t>
  </si>
  <si>
    <t>Útburkolat alap és makadámburkolat</t>
  </si>
  <si>
    <t>Kőburkolat készítése</t>
  </si>
  <si>
    <t>Út és pályatartozékok</t>
  </si>
  <si>
    <t>12-000-0</t>
  </si>
  <si>
    <t>Csatlakozási pont kiépítése biztosított anyaggal - szakfelügyelet mellett - a VÍZMŰ részéről</t>
  </si>
  <si>
    <t>Közmű feltárása kézi erővel, talajosztály: III. - szakfelügyelet mellett dúcolással</t>
  </si>
  <si>
    <t>Munkaárok földkiemelése közmű nélküli területen, gépi erővel, kiegészítő kézi munkával, bármely konzisztenciájú, I-IV. oszt. talajban, dúcolás nélkül, 3,0 m² szelvényig</t>
  </si>
  <si>
    <t>Fejtett kiszoruló föld és bontott vízmérő akna  felrakása szállítóeszközre, elhelyezése területen belül.</t>
  </si>
  <si>
    <t>54-005-5.1-0110083</t>
  </si>
  <si>
    <t>PE nyomócső szerelése, földárokban, hegesztett kötésekkel, idomok nélkül, PIPELIFE PE100 ivóvíz nyomócső D 40 - 10bar</t>
  </si>
  <si>
    <t>54-016-7.1</t>
  </si>
  <si>
    <t>Csővezetékek fertőtlenítése, DN 200 méretig</t>
  </si>
  <si>
    <t>54-016-8.1</t>
  </si>
  <si>
    <t>Csővezetékek tisztítása mosatással, DN 200 méretig</t>
  </si>
  <si>
    <t>54-016-87</t>
  </si>
  <si>
    <t>Fűtési és vízvezeték szakaszos és hálózati nyomáspróbája vízzel, 200 mm külső átmérőig</t>
  </si>
  <si>
    <t>Vízvezeték nyíltárkos geodéziai bemérése, dokumentálása</t>
  </si>
  <si>
    <t>82-002-3.2.1.3.2.4-0110505</t>
  </si>
  <si>
    <t>Vízmérő elhelyezése kétoldalon külső menettel, illetve hollandival csatlakoztatva, hitelesítés nélkül (hitelesítést a beszerelés előtt célszerű elvégeztetni), házi vízmérő hidegvízre, DN 25 MOM mérő vízszintes beépítésre, a szükséges szerelvényekkel</t>
  </si>
  <si>
    <t>Felvonulási létesítmények</t>
  </si>
  <si>
    <t>Közműcsővezetékek és szerelvények</t>
  </si>
  <si>
    <t>Épületgépészeti szerelvények</t>
  </si>
  <si>
    <t>Mennyiség (db)</t>
  </si>
  <si>
    <t>Egység ár (Ft)</t>
  </si>
  <si>
    <t>Összesen Nettó(Ft)</t>
  </si>
  <si>
    <t>Hálózatba tápláló inverter (Growatt 5000UE) 5 év garancia +Wifi</t>
  </si>
  <si>
    <t xml:space="preserve">Hálózatba tápláló inverter (Growatt 30000TL3-S) 5 év garancia </t>
  </si>
  <si>
    <t xml:space="preserve">Tartószerkezet, tetősín, csavarok </t>
  </si>
  <si>
    <t>UV álló SOLAR kábel, csatlakozók, kábelvezetők, túl áram védelem, DC, AC oldalcsatlakozók, DC gyűjtőszekrény, AC gyűjtőszekrény,  egyéb szerelési anyagok. Villámvédelem</t>
  </si>
  <si>
    <t>Santon tűzvédelmi leválasztó kapcsoló 4P DFS-14</t>
  </si>
  <si>
    <t>Munkadíj, kiszállás, cölöpverés, szállás</t>
  </si>
  <si>
    <t>Tervezés, engedélyeztetés, teljes körű ügyintézés</t>
  </si>
  <si>
    <t>3,1 kW CSUN285-60p polikristály napelem 25 év teljesítmény garancia</t>
  </si>
  <si>
    <t>Munkanem anyag:</t>
  </si>
  <si>
    <t>Munkanem Díj:</t>
  </si>
  <si>
    <t>15-002-1.2.1</t>
  </si>
  <si>
    <t>Kétoldali falzsaluzás függőleges vagy ferde sík felülettel, szerelt táblás zsaluzattal, kézzel mozgatva, 3 m magasságig</t>
  </si>
  <si>
    <t>Zsaluzás és állványozás</t>
  </si>
  <si>
    <t>21-002-1.1</t>
  </si>
  <si>
    <t>21-003-7.1.5.1</t>
  </si>
  <si>
    <t>Munkagödör földkiemelése épületek és műtárgyak helyén bármely konzisztenciájú, I-IV. oszt. talajban, gépi erővel, kiegészítő kézi munkával, alapterület: 150,1-250,0 m² között, 5,5 m mélységig</t>
  </si>
  <si>
    <t>21-004-5.1.1.1</t>
  </si>
  <si>
    <t>Tükörkészítés tömörítés nélkül, sík felületen gépi erővel, kiegészítő kézi munkával talajosztály: I-IV.</t>
  </si>
  <si>
    <t>Fejtett föld felrakása szállítóeszközre, elszállítása max. 1000 m távolságig, talajosztály I-IV.</t>
  </si>
  <si>
    <t>Síkalapozás</t>
  </si>
  <si>
    <t>23-003-2-0232210</t>
  </si>
  <si>
    <t>Vasbeton sáv-, talp- lemezalap készítése szivattyús technológiával, .....minőségű betonból C20/25 - X0v(H) - 16 - F3 - CEM 32,5, m = 6,6 finomsági modulussal</t>
  </si>
  <si>
    <t>Helyszíni beton és vasbeton munka</t>
  </si>
  <si>
    <t>31-001-1.2.2-0220621</t>
  </si>
  <si>
    <t>Betonacél helyszíni szerelése  függőleges vagy vízszintes tartószerkezetbe, bordás betonacélból, 12-20 mm átmérő között Bordás betonacél, szálban, B 60.50  12 mm</t>
  </si>
  <si>
    <t>t</t>
  </si>
  <si>
    <t>31-021-1.3.1-0232110</t>
  </si>
  <si>
    <t>Vasbeton gerenda készítése,  X0v(H), XC1, XC2, XC3 környezeti osztályú,  kissé képlékeny vagy képlékeny konzisztenciájú betonból, betonszivattyús technológiával, vibrátoros tömörítéssel, 400 cm² keresztmetszetig C20/25 - XC1 kissé képlékeny kavicsbeton</t>
  </si>
  <si>
    <t>keverék CEM 32,5 pc. Dmax = 16 mm, m = 6,6 finomsági modulussal</t>
  </si>
  <si>
    <t>31-030-2.3.1</t>
  </si>
  <si>
    <t>Ipari térburkolatok készítése, speciális betonokból, 15-25 cm vastagságig,  betonszivattyús technológiával, C25/30 - XC2 - 16 képlékeny konzisztenciájú betonból, szálerősítésű vegyszeres kötés, acélhajas, 25 cm vtg.</t>
  </si>
  <si>
    <t>31-030-11.3.1.1.1-0121110</t>
  </si>
  <si>
    <t>Beton aljzat készítése helyszínen kevert betonból, kézi továbbítással és bedolgozással, merev aljzatra, kavicsbetonból, C 8/10 - C 16/20 kissé képlékeny konzisztenciájú betonból, a felület fasimítóval eldolgozva, 6 cm vastagságig C16/20 - X0b(H) kissé</t>
  </si>
  <si>
    <t>képlékeny kavicsbeton keverék CEM 42,5 pc. Dmax = 16 mm, m = 6,4 finomsági modulussal</t>
  </si>
  <si>
    <t>31-030-11.3.1.1.2-0121110</t>
  </si>
  <si>
    <t>Beton aljzat készítése helyszínen kevert betonból, kézi továbbítással és bedolgozással, merev aljzatra, kavicsbetonból, C 8/10 - C 16/20 kissé képlékeny konzisztenciájú betonból, a felület fasimítóval eldolgozva, 6 cm vastagság felett, 10 cm</t>
  </si>
  <si>
    <t>vastagságban, C25/30 - XC2 képlékeny kavicsbeton keverék CEM 42,5 pc. Dmax = 16 mm, m = 6,4 finomsági modulussal</t>
  </si>
  <si>
    <t>31-030-15.1-0600050</t>
  </si>
  <si>
    <t>Lábazat burkolat cementsimítással 2 cm vastagságban, fasimítóval eldolgozva Hs60-c, simító, cementhabarcs</t>
  </si>
  <si>
    <t>Fém és könnyű épületszerkezet</t>
  </si>
  <si>
    <t>34-001-1.1.2</t>
  </si>
  <si>
    <t>Épület-acélváz szerelése tömör szerelvényekből, 20,01-30,0 kg/m² tömeg között Első és másodlagos szerkezet</t>
  </si>
  <si>
    <t>34-002-1.2.2-0114334</t>
  </si>
  <si>
    <t>Egyhéjú tetőfedés profilos fémlemez elemekből, teherhordó vázszerkezet gerendáira terítve, önfúró csavarokkal rögzítve, 10,0 m²/db táblaméretig, 32-45 mm hullámmagasságú filcbevonatos tetőprofilból POLMETÁL TH35/214/1070 trapézlemez antikondenz filc</t>
  </si>
  <si>
    <t>belső bevonattal Lv=0,5 mm Z 275 g/m²+RALst.35 µm matt PE,TH35 0,5 RALst Matt/ANT</t>
  </si>
  <si>
    <t>34-003-1.9-0114330</t>
  </si>
  <si>
    <t>Egyhéjú falburkoló rendszerek, 35 mm hullámmagasságú falprofilból POLMETÁL TH35/214/1070 trapézlemez Lv=0,5 mm Z 275 g/m²+RALst.25 µm PE,TH35 0,5 RALst</t>
  </si>
  <si>
    <t>34-003-21.1.1.6-0113585</t>
  </si>
  <si>
    <t>standard színben</t>
  </si>
  <si>
    <t>Vakolás és rabicolás</t>
  </si>
  <si>
    <t>36-002-4-1415917</t>
  </si>
  <si>
    <t>Vékonyvakolat alapozók felhordása, kézi erővel Baumit Univerzális alapozó Cikkszám: 960125, tapaszolt felületre</t>
  </si>
  <si>
    <t>36-007-9.2-0415421</t>
  </si>
  <si>
    <t>Lábazati vakolatok; díszítő és lábazati műgyantás kötőanyagú vakolatréteg felhordása, kézi erővel, vödrös kiszerelésű anyagból Baumit MosaikTop (Baumit Mozaik) vakolat 2 mm-es szemcseméret, 24 féle szín, Cikkszám: 255201</t>
  </si>
  <si>
    <t>Szárazépítés</t>
  </si>
  <si>
    <t>39-001-1.1.1.2-0123001</t>
  </si>
  <si>
    <t>CW fém vázszerkezetre szerelt válaszfal hőszigeteléssel, csavarfejek és illesztések glettelve (Q2), 2 x 1 rtg. normál, 12,5 mm vtg. gipszkarton borítással, egyszeres, CW 75-06 mm vtg. tartóvázzal MASTERPLAST NORGIPS GKB normál gipszkarton lap, 12,5 mm,</t>
  </si>
  <si>
    <t>Cikkszám: 0731-12520000</t>
  </si>
  <si>
    <t>39-003-1.1.1.1.1-2210200</t>
  </si>
  <si>
    <t>Szerelt gipszkarton álmennyezet fém vázszerkezetre (duplasoros), választható függesztéssel, csavarfejek és illesztések alapglettelve (Q2 minőségben),  nem látszó bordázattal, 50 cm bordatávolsággal (CD50/27), 10 m² összefüggő felületig, 1 rtg. normál</t>
  </si>
  <si>
    <t>12,5 mm vtg. gipszkarton borítással KNAUF A 13 normál építőlemez, 12,5 mm HRAK 1250/2000, direkt függesztővel, Cikksz: 31307120</t>
  </si>
  <si>
    <t>39-005-3.1.1-0120012</t>
  </si>
  <si>
    <t>Falburkolat készítése állítható kengyellel CD 60/27 profillal, 90 cm-es CD bordatávolsággal, bordák között kitöltő szigeteléssel, 1 rétegű gipszkarton borítással, kengyel távolság 3-6 cm között RIGIPS 1 rtg. normál RB 12,5 gipszkarton borítással</t>
  </si>
  <si>
    <t>Hideg és meleg burkolatok készítése</t>
  </si>
  <si>
    <t>42-011-1.1.2.1-0215098</t>
  </si>
  <si>
    <t>Fal-, pillér és oszlopburkolat hordozószerkezetének felületelőkészítése beltérben, gipszkarton alapfelületen felületelőkészítő alapozó és tapadóhíd felhordása egy rétegben Baumit Grund, nedvszívó alapfelület alapozására, Cikkszám: 960163</t>
  </si>
  <si>
    <t>42-011-1.1.2.2-0415537</t>
  </si>
  <si>
    <t>Fal-, pillér és oszlopburkolat hordozószerkezetének felületelőkészítése beltérben, gipszkarton alapfelületen kenhető víz- és páraszigetelés felhordása egy rétegben,  hajlaterősítő szalag elhelyezésével Baumacol Protect vízzáró vastagfólia, Cikkszám:</t>
  </si>
  <si>
    <t>956523</t>
  </si>
  <si>
    <t>42-011-2.1.1.2-0415537</t>
  </si>
  <si>
    <t>Padlóburkolat hordozószerkezetének felületelőkészítése beltérben, beton alapfelületen kenhető víz- és páraszigetelés felhordása egy rétegben,  hajlaterősítő szalag elhelyezésével Baumacol Protect vízzáró vastagfólia, Cikkszám: 956523</t>
  </si>
  <si>
    <t>42-011-2.1.1.4.1-0215100</t>
  </si>
  <si>
    <t>Padlóburkolat hordozószerkezetének felületelőkészítése beltérben, beton alapfelületen önterülő felületkiegyenlítés készítése 5 mm átlagos rétegvastagságban Baumit Nivello Centro önterülő aljzatkiegyenlítő C35, 5-30 mm, Cikkszám: 956504</t>
  </si>
  <si>
    <t>42-012-1.1.2.1.1.3-0415533</t>
  </si>
  <si>
    <t>Fal-, pillér-, oszlopburkolat készítése beltérben, gipszkarton alapfelületen, mázas kerámiával, kötésben vagy hálósan, 3-5 mm vtg. ragasztóba rakva, 1-10 mm fugaszélességgel, 25x25 - 40x40 cm közötti lapmérettel Baumit Baumacol FlexUni, C2TE, flexibilis</t>
  </si>
  <si>
    <t>csemperagasztó fokozott igénybevételre, Cikkszám: 156202 Baumit Baumacol PremiumFuge, CG2 WA, flexibilis fugázóanyag, max. 8 mm-es fugákhoz, színes, Cikkszám: 961021-38, max. 2.200 Ft/m2 nettó burkolólap áron számolva</t>
  </si>
  <si>
    <t>42-022-1.1.1.2.1.1-0415533</t>
  </si>
  <si>
    <t>Padlóburkolat készítése, beltérben, tégla, beton, vakolt alapfelületen, gres, kőporcelán lappal, kötésben vagy hálósan, 3-5 mm vtg. ragasztóba rakva, 1-10 mm fugaszélességgel, 20x20 - 40x40 cm közötti lapmérettel Baumit Baumacol FlexUni, C2TE, flexibilis</t>
  </si>
  <si>
    <t>csemperagasztó fokozott igénybevételre, Cikkszám: 156202 Baumit Baumacol PremiumFuge, CG2 WA, flexibilis fugázóanyag, max. 8 mm-es fugákhoz, színes, Cikkszám: 961021-38                                                             max. 2.400 Ft/m2 nettó</t>
  </si>
  <si>
    <t>burkolólap áron számolva</t>
  </si>
  <si>
    <t>42-022-2.1.2.1.1-0415533</t>
  </si>
  <si>
    <t>Lábazatburkolat készítése, beltérben, gres, kőporcelán lappal, egyenes, egysoros kivitelben, 3-5 mm ragasztóba rakva, 1-10 mm fugaszélességgel, 10 cm magasságig, 20x20 - 40×40 cm közötti lapmérettel Baumacol FlexUni, C2TE, flexibilis csemperagasztó,</t>
  </si>
  <si>
    <t>Cikkszám: 156202 Baumacol PremiumFuge CG2 WA 8 mm-ig, színes, Cikkszám: 961021-38</t>
  </si>
  <si>
    <t>42-051-1.1.1.2.2.1-0221026</t>
  </si>
  <si>
    <t xml:space="preserve">Ipari padlóburkolat készítése, kül- és beltéri járófelületek, friss beton vagy esztrich járófelületre, cementbázisú szárazkeverékből, szórt ipari padlóburkolat, natúr és színes, nagy szilárdságú kopórétegként, ásványiszemcsés, 2-4 mm vastagság között, </t>
  </si>
  <si>
    <t>párazárással és fugakitöltéssel, Durocuring párazáró réteg,  Durotop naturszürke színű kéregerősítő szárazhabarcs  Hűtőház</t>
  </si>
  <si>
    <t>Bádogozás</t>
  </si>
  <si>
    <t>43-002-1.2-0144003</t>
  </si>
  <si>
    <t>Függőereszcsatorna szerelése, félkörszelvényű, bármilyen kiterített szélességben, színes műanyagbevonatú horganyzott acéllemezből R 150 félkörszelvényű függő ereszcsatorna, horganyzott acél + Elite bevonat, standard színben</t>
  </si>
  <si>
    <t>43-002-11.2-0144013</t>
  </si>
  <si>
    <t>Lefolyócső szerelése kör keresztmetszettel, bármilyen kiterített szélességgel, színes műanyagbevonatú horganyzott acéllemezből d 100 körszelvényű lefolyócső egyik végén szűkítve, horganyzott acél + Elite bevonat, standard színben</t>
  </si>
  <si>
    <t>43-003-2.2.5-0149717</t>
  </si>
  <si>
    <t>Szegély szerelése, színes műanyagbevonatú horganyzott acéllemezből, bármely kiterített szélességgel</t>
  </si>
  <si>
    <t>Fa és műanyag szerkezet elhelyezése</t>
  </si>
  <si>
    <t>44-011-1.1.1-0167443</t>
  </si>
  <si>
    <t>profil,  mérete: 90 x  210 cm</t>
  </si>
  <si>
    <t>44-011-1.1.1-0167444</t>
  </si>
  <si>
    <t>profil,  mérete: 180 x  210 cm</t>
  </si>
  <si>
    <t>44-012-1.1.2.7.1-0221872</t>
  </si>
  <si>
    <t>Műanyag kültéri nyílászárók, hőszigetelt, fokozott légzárású ablak elhelyezése előre kihagyott falnyílásba, tömítés nélkül (szerelvényezve, finombeállítással), 4,00 m kerület felett ötkamrás profil, kétrétegű üvegezéssel,  Argon gáztöltéssel,  fix+bukó</t>
  </si>
  <si>
    <t>ablak, fehér, 90 x 300 cm</t>
  </si>
  <si>
    <t>44-012-1.1.2.7.1-0221873</t>
  </si>
  <si>
    <t>fehér, 90 x 300 cm</t>
  </si>
  <si>
    <t>44-012-1.1.2.7.1-0221874</t>
  </si>
  <si>
    <t>ablak, fehér, 90 x 120 cm</t>
  </si>
  <si>
    <t>44-012-1.1.2.7.1-0221877</t>
  </si>
  <si>
    <t>44-012-1.1.2.7.1-0221878</t>
  </si>
  <si>
    <t>44-012-1.1.2.7.1-0221879</t>
  </si>
  <si>
    <t>Fém nyílászáró és épületlakatos munka</t>
  </si>
  <si>
    <t>45-003-16.2.1.2-0135658</t>
  </si>
  <si>
    <t>Ipari szekcionált kapu szerelése, hőszigetelt, meghajtással, acél kivitelben, Hörmann SPU F42 ipari szekcionált kapu, 2100x2400 mm, dupla falú, acéllamellás, RAL9002, Magas sínvezetéssel, WA300 DTH R integrált vezérléssel, biztosított kireteszeléssel</t>
  </si>
  <si>
    <t>45-003-16.2.1.2-0135659</t>
  </si>
  <si>
    <t>Ipari gyorsmozgású kapu szerelése, hőszigetelt, meghajtással, Hörmann gyorsmozgású kapu, 2100x2400 mm</t>
  </si>
  <si>
    <t>45-003-16.2.1.2-0135660</t>
  </si>
  <si>
    <t>Ipari szekcionált kapu szerelése, acél kivitelben, Hörmann FST MZ-1 OD ipari tolókapu, 1900x2300 mm</t>
  </si>
  <si>
    <t>Felületképzés</t>
  </si>
  <si>
    <t>47-000-1.21.4.1.1-0417972</t>
  </si>
  <si>
    <t>Belső festéseknél felület előkészítése, részmunkák; glettelés, diszperziós kötőanyagú glettel, vakolt felületen, tagolatlan felületen SAKRET DG-03 Diszperziós glett</t>
  </si>
  <si>
    <t>47-011-15.1.1.1-0151171</t>
  </si>
  <si>
    <t>Diszperziós festés műanyag bázisú vizes-diszperziós  fehér vagy gyárilag színezett festékkel, új vagy régi lekapart, előkészített alapfelületen, vakolaton, két rétegben, tagolatlan sima felületen Héra diszperziós belső falfesték, fehér, EAN: 5995061999118</t>
  </si>
  <si>
    <t>47-023-1.1.1.2-0180020</t>
  </si>
  <si>
    <t>Tűzvédő vagy égéskésleltető mázolás, acélszerkezeten, 2 mm rétegvastagságig, 30 perc tűzállósági határérték esetén DUNAMENTI Polylack A oldószeres acélszerkezeti tűzvédő festék</t>
  </si>
  <si>
    <t>47-023-2.4-1142361</t>
  </si>
  <si>
    <t>Tűzvédő bevonatrendszerek védőbevonatai, átvonó zománccal Átvonó zománcfesték, fehér 100</t>
  </si>
  <si>
    <t>Szigetelés</t>
  </si>
  <si>
    <t>48-002-1.1.1.1.1-0099073</t>
  </si>
  <si>
    <t>Talajnedvesség elleni szigetelés; Bitumenes lemez szigetelés aljzatának kellősítése, egy rétegben, vízszintes felületen, oldószeres hideg bitumenmázzal (száraz felületen) ICOPAL SIPLAST PRIMER® Speed SBS oldószeres bitumenes alapozó</t>
  </si>
  <si>
    <t>48-002-1.3.1.2-0099009</t>
  </si>
  <si>
    <t>Talajnedvesség elleni szigetelés; Padlószigetelés, egy rétegben, minimum 4,0 mm vastag elasztomerbitumenes (SBS modifikált vagy SBS/oxidált duo) lemezzel, aljzathoz foltonként vagy sávokban olvasztásos ragasztással, átlapolásoknál teljes felületű</t>
  </si>
  <si>
    <t>hegesztéssel fektetve VILLAS EO-G 4 F/K Extra, üvegszövet hordozórétegű, 4 mm vastag, SBS-oxid DUO lemez</t>
  </si>
  <si>
    <t>48-007-41.1.1.1.2-0093529</t>
  </si>
  <si>
    <t>Födém; Padló hőszigetelő anyag elhelyezése, vízszintes felületen, aljzatbeton alá, úsztató rétegként, expandált polisztirolhab lemezzel BACHL Nikecell EPS 100 standard expandált polisztirol keményhab hőszigetelő lemez, 1000x500x100 mm</t>
  </si>
  <si>
    <t>48-007-41.1.1.1.2-0113076</t>
  </si>
  <si>
    <t>Födém; Padló hő-, hangszigetelő anyag elhelyezése, vízszintes felületen, aljzatbeton alá, úsztató rétegként vagy talajon fekvő padlószerkezetben, expandált polisztirolhab lemezzel AUSTROTHERM AT-N150 expandált polisztirolhab hőszigetelő lemez,</t>
  </si>
  <si>
    <t>1000x500x150 mm</t>
  </si>
  <si>
    <t>48-007-41.1.5.1-0101895</t>
  </si>
  <si>
    <t>Födém; Padló hőszigetelő anyag elhelyezése, vízszintes felületen, nem járható födémre, szálas szigetelő anyaggal (üveggyapot, kőzetgyapot) Rockwool  Multirock 100 mm üveggyapot hőszigetelő paplan</t>
  </si>
  <si>
    <t>48-007-56.1.3.1-0113544</t>
  </si>
  <si>
    <t>Alátét- és elválasztó rétegek beépítése, védőlemez-, műanyagfátyol-, fólia vagy műanyagfilc egy rétegben, átlapolással, rögzítés nélkül, padló, födém szigeteléseknél, vízszintes felületen AUSTROTHERM polietilén fólia, 0,09 mm vastagságú, 2 m szélességű</t>
  </si>
  <si>
    <t>48-010-1.4.2.1-0113368</t>
  </si>
  <si>
    <t>Homlokzati hőszigetelés, üvegszövetháló-erősítéssel, (mechanikai rögzítés, felületi zárás valamint kiegészítő profilok külön tételben szerepelnek), egyenes és lépcsős él-képzésű, formázott homlokzati EPS hőszigetelő lapokkal, ragasztóporból képzett</t>
  </si>
  <si>
    <t>ragasztóba, tagolatlan, sík, függőleges falon AUSTROTHERM Expert Fix hőszigetelő lemez, 1250x600x100 mm</t>
  </si>
  <si>
    <t xml:space="preserve">Hajdúhadház Város Önkormányzata        </t>
  </si>
  <si>
    <t xml:space="preserve">                                       </t>
  </si>
  <si>
    <t xml:space="preserve">Polgármesteri Hivatal                  </t>
  </si>
  <si>
    <t xml:space="preserve">Hajdúhadház, Bocskai tér 1.            </t>
  </si>
  <si>
    <t xml:space="preserve">alatti ingatlanon Hűtőház </t>
  </si>
  <si>
    <t xml:space="preserve">kivitelezése                           </t>
  </si>
  <si>
    <t xml:space="preserve">                                                                              </t>
  </si>
  <si>
    <t>Költségvetés főösszesítő</t>
  </si>
  <si>
    <t>Anyagköltség</t>
  </si>
  <si>
    <t>Díjköltség</t>
  </si>
  <si>
    <t>1.1 Építészeti költségek</t>
  </si>
  <si>
    <t>1.2 Hűtő gépészet költségek</t>
  </si>
  <si>
    <t>1.3 Elektromos költségek</t>
  </si>
  <si>
    <t>1.4 Csapadék víz</t>
  </si>
  <si>
    <t>1.5 Gépészet</t>
  </si>
  <si>
    <t>1.6 Szennyvíz</t>
  </si>
  <si>
    <t>1.7 Útépítési  költségek</t>
  </si>
  <si>
    <t>1.8 Vízellátási  költségek</t>
  </si>
  <si>
    <t>1.9 Napelem költségek</t>
  </si>
  <si>
    <t>2.1 ÁFA vetítési alap</t>
  </si>
  <si>
    <t>2.2 ÁFA</t>
  </si>
  <si>
    <t>3.  A munka ára</t>
  </si>
  <si>
    <t>80-001-1.3.2.1.1-0125623</t>
  </si>
  <si>
    <t>Fűtési, HMV, HHV vezetékek szigetelése (ívek, idomok, szerelvények szigetelése és burkolás nélkül), polietilén csőhéjjal csupasz kivitelben, ragasztással illetve hőlégfúvással hegesztve, öntapadó ragasztó szalag lezárással, vagy klipsszel rögzítve, NÁ</t>
  </si>
  <si>
    <t>114 mm csőátmérőig Armacell Tubolit DG csőhéj, falvastagság: 13 mm, külső csőátmérő 18 mm, R: DG-18/13</t>
  </si>
  <si>
    <t>80-001-1.3.2.1.1-0125624</t>
  </si>
  <si>
    <t>114 mm csőátmérőig Armacell Tubolit DG csőhéj, falvastagság: 13 mm, külső csőátmérő 22 mm, R: DG-22/13</t>
  </si>
  <si>
    <t>80-001-1.3.2.1.1-0125625</t>
  </si>
  <si>
    <t>114 mm csőátmérőig Armacell Tubolit DG csőhéj, falvastagság: 13 mm, külső csőátmérő 28 mm, R: DG-28/13</t>
  </si>
  <si>
    <t>Épületgépészeti szigetelés</t>
  </si>
  <si>
    <t>Épületgépészeti csővezetékek szerelése</t>
  </si>
  <si>
    <t>81-001-1.3.2.1.1.2.1-0327101</t>
  </si>
  <si>
    <t>Ivóvíz vezeték, Ötrétegű cső szerelése, PE-Xc/Al/PE-Xc, PE-Xc/Al/PE-Xb, PE-Xb/Al/PE-Xb vagy PE-Xb/Al/PE anyagból, préselt csőkötésekkel, cső elhelyezése csőidomok nélkül, szakaszos nyomáspróbával, szabadon csőbilincsekkel, DN 12-ig HENCO Standard</t>
  </si>
  <si>
    <t>többrétegű PE-Xc/Al 0,4/PE-Xc cső tekercsben, 10 bar 95 ℃, 16x2, Rendelési szám: 200-160212</t>
  </si>
  <si>
    <t>81-001-1.3.2.1.1.2.2-0327103</t>
  </si>
  <si>
    <t>Ivóvíz vezeték, Ötrétegű cső szerelése, PE-Xc/Al/PE-Xc, PE-Xc/Al/PE-Xb, PE-Xb/Al/PE-Xb vagy PE-Xb/Al/PE anyagból, préselt csőkötésekkel, cső elhelyezése csőidomok nélkül, szakaszos nyomáspróbával, szabadon csőbilincsekkel, DN 15 HENCO Standard többrétegű</t>
  </si>
  <si>
    <t>PE-Xc/Al 0,4/PE-Xc cső tekercsben, 10 bar 95 ℃, 20x2, Rendelési szám: 100-200216</t>
  </si>
  <si>
    <t>81-001-1.3.2.1.1.2.3-0327134</t>
  </si>
  <si>
    <t>Ivóvíz vezeték, Ötrétegű cső szerelése, PE-Xc/Al/PE-Xc, PE-Xc/Al/PE-Xb, PE-Xb/Al/PE-Xb vagy PE-Xb/Al/PE anyagból, préselt csőkötésekkel, cső elhelyezése csőidomok nélkül, szakaszos nyomáspróbával, szabadon csőbilincsekkel, DN 20 HENCO Standard többrétegű</t>
  </si>
  <si>
    <t>PE-Xc/Al /PE-Xc cső 5 m-es szálban, 10 bar, 95 ℃, 26x3 mm, Rendelési szám: 05-260320</t>
  </si>
  <si>
    <t>81-001-1.3.2.1.2.1.1-0326078</t>
  </si>
  <si>
    <t>Ivóvíz vezeték, Ötrétegű cső szerelése, PE-Xc/Al/PE-Xc, PE-Xc/Al/PE-Xb, PE-Xb/Al/PE-Xb vagy PE-Xb/Al/PE anyagból, préselt csőkötésekkel, csőidomok és szerelvények elhelyezése, egy préselt kötéssel csatlakozó idomok, DN 12-ig HENCO-szintetikus présidom</t>
  </si>
  <si>
    <t>falikorong, belső menetes, rövid, 16x1/2", Rendelési szám: 2PK-1604KBP</t>
  </si>
  <si>
    <t>81-001-1.3.2.4.5-0370471</t>
  </si>
  <si>
    <t>Ivóvíz vezeték, Ötrétegű cső szerelése, PE-Xc/Al/PE-Xc, PE-Xc/Al/PE-Xb, PE-Xb/Al/PE-Xb vagy PE-Xb/Al/PE anyagból, kiegészítők elhelyezése, vízellátási vezeték kiegészítő elemeinek felszerelése PIPELIFE RADOPRESS falikorong szerelő lemez 2 lyukas 100 mm</t>
  </si>
  <si>
    <t>távolság, SI-DH100</t>
  </si>
  <si>
    <t>81-002-3.2.1.2.2-0130982</t>
  </si>
  <si>
    <t>PVC lefolyóvezeték szerelése, tokos, gumigyűrűs kötésekkel, cső elhelyezése csőidomokkal, szakaszos tömörségi próbával, horonyba vagy padlócsatornába, DN 40 PIPELIFE PVC-U tokos lefolyócső 40x1,8x1000 mm, KAEM040/1M</t>
  </si>
  <si>
    <t>81-002-3.2.1.2.3-0130983</t>
  </si>
  <si>
    <t>PVC lefolyóvezeték szerelése, tokos, gumigyűrűs kötésekkel, cső elhelyezése csőidomokkal, szakaszos tömörségi próbával, horonyba vagy padlócsatornába, DN 50 PIPELIFE PVC-U tokos lefolyócső 50x1,8x1000 mm, KAEM050/1M</t>
  </si>
  <si>
    <t>81-002-3.2.1.2.6-0130986</t>
  </si>
  <si>
    <t>PVC lefolyóvezeték szerelése, tokos, gumigyűrűs kötésekkel, cső elhelyezése csőidomokkal, szakaszos tömörségi próbával, horonyba vagy padlócsatornába, DN 100 PIPELIFE PVC-U tokos lefolyócső 110x2,2x1000 mm, KAEM110/1M</t>
  </si>
  <si>
    <t>82-001-7.2.1-0110161</t>
  </si>
  <si>
    <t>Kétoldalon menetes vagy roppantógyűrűs szerelvény elhelyezése, külső vagy belső menettel, illetve hollandival csatlakoztatva DN 15 szelepek, csappantyúk (szabályzó, folytó-elzáró, beavatkozó) MOFÉM sárgaréz sarokszelep 1/2"-1/2" sárgaréz, krómozott, 10</t>
  </si>
  <si>
    <t>bar, Kód: 163-0002-00</t>
  </si>
  <si>
    <t>82-001-7.2.1-0110911</t>
  </si>
  <si>
    <t>Kétoldalon menetes vagy roppantógyűrűs szerelvény elhelyezése, külső vagy belső menettel, illetve hollandival csatlakoztatva DN 15 szelepek, csappantyúk (szabályzó, folytó-elzáró, beavatkozó) MOFÉM csempeszelep kék, 1/2", Kód: 164-0014-00</t>
  </si>
  <si>
    <t>82-001-7.2.8-0722391</t>
  </si>
  <si>
    <t>Kétoldalon menetes vagy roppantógyűrűs szerelvény elhelyezése, külső vagy belső menettel, illetve hollandival csatlakoztatva DN 15 biztonsági szerelvény Flamco Prescor B 1/2" biztonsági szelep 6 bar, Rendelési szám: 27100</t>
  </si>
  <si>
    <t>82-001-7.4.1-0115544</t>
  </si>
  <si>
    <t>Kétoldalon menetes vagy roppantógyűrűs szerelvény elhelyezése, külső vagy belső menettel, illetve hollandival csatlakoztatva DN 25 szelepek, csappantyúk (szabályzó, folytó-elzáró, beavatkozó) OVENTROP visszacsapó szelep, Viton tömítéssel, PN25, DN25, G</t>
  </si>
  <si>
    <t>1" bm., (0...+100)°C, nyitónyomás 40 mbar, kvs=13,00, vörösöntvény szelepházzal, 1072008</t>
  </si>
  <si>
    <t>82-001-7.4.2-0130605</t>
  </si>
  <si>
    <t>Kétoldalon menetes vagy roppantógyűrűs szerelvény elhelyezése, külső vagy belső menettel, illetve hollandival csatlakoztatva DN 25 gömbcsap, víz- és gázfőcsap MOFÉM AHA Univerzális gömbcsap 1" bb. menettel, névleges méret 25 mm, sárgaréz, natúr, 16 bar,</t>
  </si>
  <si>
    <t>Kód: 113-0034-00</t>
  </si>
  <si>
    <t>82-004-1.3-0353215</t>
  </si>
  <si>
    <t>Elektromos melegvíztermelő és tároló berendezés elhelyezése, tartozékokkal, szerelvényekkel, vízoldali bekötéssel,elektromos bekötés nélkül, 80,01- 200 liter között HAJDU Z - 150 EK-1 zártrendszerű elektromos forróvíztároló, fali függőleges kivitelű, 150</t>
  </si>
  <si>
    <t>literes tűzzománcozott acél tartállyal, aktív anódos védelemmel, kombinált biztonsági szeleppel, 1,8 kW elektromos teljesítmény, Csz.: 2112115113</t>
  </si>
  <si>
    <t>82-009-1.1.1-0215021</t>
  </si>
  <si>
    <t>Falikút, kiöntő vagy mosóvályú elhelyezése és bekötése, falikút, szifon (bűzelzáró) és csaptelep nélkül, acéllemezből-, rozsdamentes lemezből vagy öntöttvasból Acéllemez falikút, kívül-belül fehér tűzzománcozott, rövid hátlapú</t>
  </si>
  <si>
    <t>82-009-2.1.2.1-0371175</t>
  </si>
  <si>
    <t>Mosogató elhelyezése és bekötése, hideg-meleg vízre, háztartási mosogatók, csaptelep és bűzelzáró nélkül, előre elkészített támaszra vagy állványra, egymedencés Háztartási mosogató,Fali, térfogat: 47 liter,Fényezett felület,Kód:705050200</t>
  </si>
  <si>
    <t>82-009-5.1-0112781</t>
  </si>
  <si>
    <t>Mosdó vagy mosómedence berendezés elhelyezése és bekötése, kifolyószelep, bűzelzáró és sarokszelep nélkül, falra szerelhető porcelán kivitelben (komplett) BÁZIS porcelán mosdó 60 cm,  3 csaplyukkal, fúrt, 4191 60 01, fehér</t>
  </si>
  <si>
    <t>82-009-6.1-0120091</t>
  </si>
  <si>
    <t>Kézmosó berendezés elhelyezése és bekötése, kifolyószelep, sarokszelep, szifontakaró és bűzelzáró nélkül, porcelán kivitelben OMNIA CLASSIC kézmosó, 53x23 cm, 7328 50 01, fehér</t>
  </si>
  <si>
    <t>82-009-9.2.1-0371192</t>
  </si>
  <si>
    <t>Zuhanytálca vagy zuhanykabin elhelyezése és bekötése, zuhanytálca, csaptelep és szifon nélkül, acéllemez kivitelben Zuhanytálca,Mélyhúzásos technológiával gyártva,Csiszolt felület,Kód:709040200</t>
  </si>
  <si>
    <t>82-009-11.1.2.1-0110201</t>
  </si>
  <si>
    <t>WC csésze elhelyezése és bekötése, öblítőtartály, sarokszelep, WC ülőke,  nyomógomb nélkül, porcelánból, hátsókifolyású, lapos öblítésű kivitelben BÁZIS porcelán laposöblítésű W.C. hátsó kifolyású, 4030 00 01, fehér</t>
  </si>
  <si>
    <t>82-009-12.1-0371023</t>
  </si>
  <si>
    <t>WC-csésze kiegészítő szerelvényeinek elhelyezése, WC-ülőke Fehér ülőke,Állítható rozsdamentes kapcsok és csavarok,Fehér,Kód:709020200</t>
  </si>
  <si>
    <t>82-009-13.1-0337712</t>
  </si>
  <si>
    <t>WC öblítőtartály felszerelése és bekötése, falsík elé szerelhető, műanyag GEBERIT AP117 alacsonyra szerelhető falon kívüli öblítőtartály, alpin fehér, Cikkszám: 136.530.11.1</t>
  </si>
  <si>
    <t>82-009-18.2-0326171</t>
  </si>
  <si>
    <t>Berendezési tárgyak szerelvényeinek felszerelése, fali kifolyószelep szerelés SCHELL kifolyószelep 1/2", kereszt fogantyúval, visszafolyásgátlóval, légbeszívóval, tömlővéggel, króm, Csz.: 03 417 06 99</t>
  </si>
  <si>
    <t>82-009-19.2.1-0318261</t>
  </si>
  <si>
    <t>Csaptelepek és szerelvényeinek felszerelése, zuhanycsaptelepek, fali zuhanycsaptelep MOFÉM TREND PLUS egykaros zuhanycsaptelep, kr. állítható fali zuhanytartóval, kézizuhannyal, kód: 153-1501-00</t>
  </si>
  <si>
    <t>82-009-19.3.2-0318257</t>
  </si>
  <si>
    <t>Csaptelepek és szerelvényeinek felszerelése, mosdócsaptelepek, álló illetve süllyesztett mosdócsaptelep MOFÉM TREND PLUS egykaros mosdócsaptelep, 5 l/perc Eco perlátorral, ECO kerámia vezérlő, forr. elleni védelemmel, kr. leeresztősz. nélkül, kód:</t>
  </si>
  <si>
    <t>150-1551-00</t>
  </si>
  <si>
    <t>82-009-19.5.2-0318265</t>
  </si>
  <si>
    <t>Csaptelepek és szerelvényeinek felszerelése, mosogató csaptelepek, álló, illetve süllyesztett mosogató csaptelep MOFÉM TREND PLUS álló mosogató csaptelep, forgatható alsó kifolyócsővel, kifolyócső 225mm, kód: 152-1551-02</t>
  </si>
  <si>
    <t>82-009-21.1-0135291</t>
  </si>
  <si>
    <t>Padló alatti illetve falba süllyeszthető bűzelzáró, padló alatti 1, 2, 3 ágú elhelyezése HL310NPr, Padlólefolyó DN50/75/110 függőleges elhúzással, szigetelő karimával, kiszáradás-védett "Primus" bűzzárral, 123x123 mm műanyag rácstartóval, 115x115 mm</t>
  </si>
  <si>
    <t>nemesacél ráccsal, a csempézés idejére merevítő védőfedéllel. Terhelhetőség: 300kg</t>
  </si>
  <si>
    <t>82-009-21.2-0135120</t>
  </si>
  <si>
    <t>Padló alatti illetve falba süllyeszthető bűzelzáró, padló feletti vagy falba süllyeszthető elhelyezése HL21, Csepegtető tölcsér DN32 víz- és golyós bűzzárral</t>
  </si>
  <si>
    <t>82-009-31.2-0110915</t>
  </si>
  <si>
    <t>Vizes berendezési tárgyak bűzelzáróinak felszerelése, mosdóhoz, bidéhez MOFÉM búraszifon leeresztőszeleppel, krómozott, Kód: 165-0027-00</t>
  </si>
  <si>
    <t>82-011-1.1.1.1.2-0240055</t>
  </si>
  <si>
    <t>Készülékek víz- vagy gázoldali bekötése méretre vágható bordáscsővel, peremezhető cső hollandi csatlakozás készítése nélkül, vízoldali bekötés, inox bordáscsővel, DN 15 GEBO Variowater 1/2" inox bordáscső vízre, 4 m-es tekercs, A01-0001-0652</t>
  </si>
  <si>
    <t>82-011-1.1.1.1.4-0240065</t>
  </si>
  <si>
    <t>Készülékek víz- vagy gázoldali bekötése méretre vágható bordáscsővel, peremezhető cső hollandi csatlakozás készítése nélkül, vízoldali bekötés, inox bordáscsővel, DN 25 GEBO Variowater 1" inox bordáscső vízre, 5 m-es tekercs, A01-0001-0658</t>
  </si>
  <si>
    <t>82-011-1.1.1.2.2-0240312</t>
  </si>
  <si>
    <t>Készülékek víz- vagy gázoldali bekötése méretre vágható bordáscsővel, peremezhető cső hollandi csatlakozás készítése nélkül, vízoldali bekötés, hollandis csatlakozás készítése, DN 15 GEBO 1/2" hollandi + tömítés vízre, A02-0010-0724</t>
  </si>
  <si>
    <t>82-011-1.1.1.2.4-0240316</t>
  </si>
  <si>
    <t>Készülékek víz- vagy gázoldali bekötése méretre vágható bordáscsővel, peremezhető cső hollandi csatlakozás készítése nélkül, vízoldali bekötés, hollandis csatlakozás készítése, DN 25 GEBO 1" hollandi + tömítés vízre, A02-0010-0726</t>
  </si>
  <si>
    <t>82-031-1.1.1.1.2-0557075</t>
  </si>
  <si>
    <t>Vízszűrő elhelyezése és bekötése, visszamosható szűrőbetéttel, kézi visszaöblítéssel, kétoldalon menetes csatlakozással, DN 25 BWT Europafilter RS 1" visszaöblíthető védőszűrő 3,5 m3/h</t>
  </si>
  <si>
    <t xml:space="preserve"> Kelt:      2019 Április   </t>
  </si>
  <si>
    <t>Külső térelhatárolás hőszigetelt szendvicspanel elemekkel, látszó csavaros rögzítéssel, poliuretán- vagy PIR hab szigeteléssel, 30-100 mm vastagság között, 100 mm vastagságban KINGSPAN KS 1150 TF 80 0,5/0,4 IPN falpanel horg.+25/20 µm polyester bevonat,</t>
  </si>
  <si>
    <t>Hajdúhadház, Hrsz.:13914/85</t>
  </si>
  <si>
    <t>Műanyag kültéri nyílászárók elhelyezése előre kihagyott falnyílásba, hőszigetelt, fokozott légzárású bejárati ajtó, tömítés nélkül (szerelvényezve, finom beállítással), 5,01-10,00 m kerület között Kifelé nyíló, bejárati ajtó alul felül hőszigetelt üvegezéssel, 5 kamrás PVC (44/01)</t>
  </si>
  <si>
    <t>Műanyag kültéri nyílászárók, hőszigetelt, fokozott légzárású ablak elhelyezése előre kihagyott falnyílásba, tömítés nélkül (szerelvényezve, finombeállítással), 4,00 m kerület felett ötkamrás profil, SOLAR üvegezéssel,  Argon gáztöltéssel, fix+bukó ablak, (44/08)</t>
  </si>
  <si>
    <t>Műanyag kültéri nyílászárók, hőszigetelt, fokozott légzárású ablak elhelyezése előre kihagyott falnyílásba, tömítés nélkül (szerelvényezve, finombeállítással), 4,00 m kerület felett ötkamrás profil, kétrétegű üvegezéssel,  Argon gáztöltéssel, bukó-nyíló (44/07)</t>
  </si>
  <si>
    <t>Műanyag kültéri nyílászárók elhelyezése előre kihagyott falnyílásba, hőszigetelt, fokozott légzárású bejárati ajtó, tömítés nélkül (szerelvényezve, finom beállítással), 5,01-10,00 m kerület között Befelé nyíló bejárati ajtó felül hőszigetelt üveggel, 5 kamrás PVC (44/06)</t>
  </si>
  <si>
    <t>Műanyag beltéri nyílászárók, ajtó elhelyezése előre kihagyott falnyílásba, tömítés nélkül (szerelvényezve, finombeállítással), 4,00 m kerület felett ökamrás profil, egyszárnyú,  felül üveggel, fehér, 90 x 210 cm (44/02, 44/04) 44/04 ajtó felül stadurral, alul felül szellőzőráccsal.</t>
  </si>
  <si>
    <t>Műanyag beltéri nyílászárók, ajtó elhelyezése előre kihagyott falnyílásba, tömítés nélkül (szerelvényezve, finombeállítással), 4,00 m kerület felett ökamrás profil, egyszárnyú, felül üveggel, fehér, 75 x 210 cm (44/03)</t>
  </si>
  <si>
    <t>Műanyag beltéri nyílászárók, ajtó elhelyezése előre kihagyott falnyílásba, tömítés nélkül (szerelvényezve, finombeállítással), 4,00 m kerület felett ökamrás profil, kétszárnyú, tele stadúr ajtó, fehér, 180 x 210 cm (44/05)</t>
  </si>
  <si>
    <t>45-003</t>
  </si>
  <si>
    <t>Sarokvédő hűtőházban, C profilból legyártva (62 m)</t>
  </si>
  <si>
    <t>regisztrálás (klímavédelmi hatóság)</t>
  </si>
  <si>
    <t>54-</t>
  </si>
  <si>
    <t>Vízmintavételi jegyzőkönyv engedélyhez</t>
  </si>
  <si>
    <t>Fa irtás gép erővel, kiszedés, tövek átmérője 30 cm-ig A kitermelt anyag felrakása, darabolása,  és elszállítása kijelölt helyre (20-30 db fa)</t>
  </si>
  <si>
    <t>Humuszos termőréteg, termőföld leszedése, terítése gépi erővel, 18%-os terephajlásig, bármilyen talajban, szállítással, 50,0 m-ig (min 25 cm vastagság)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</si>
</sst>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_-* #,##0\ [$Ft-40E]_-;\-* #,##0\ [$Ft-40E]_-;_-* &quot;-&quot;??\ [$Ft-40E]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3" fontId="0" fillId="0" borderId="0" xfId="0" applyNumberFormat="1"/>
    <xf numFmtId="3" fontId="2" fillId="0" borderId="0" xfId="0" applyNumberFormat="1" applyFont="1"/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right" vertical="top" wrapText="1"/>
    </xf>
    <xf numFmtId="0" fontId="0" fillId="0" borderId="0" xfId="0" applyFont="1"/>
    <xf numFmtId="0" fontId="12" fillId="0" borderId="1" xfId="0" applyFont="1" applyBorder="1" applyAlignment="1">
      <alignment vertical="top" wrapText="1"/>
    </xf>
    <xf numFmtId="3" fontId="12" fillId="0" borderId="6" xfId="0" applyNumberFormat="1" applyFont="1" applyBorder="1" applyAlignment="1">
      <alignment horizontal="right" vertical="top" wrapText="1"/>
    </xf>
    <xf numFmtId="0" fontId="0" fillId="0" borderId="7" xfId="0" applyBorder="1"/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right" vertical="top" wrapText="1"/>
    </xf>
    <xf numFmtId="3" fontId="11" fillId="0" borderId="7" xfId="0" applyNumberFormat="1" applyFont="1" applyBorder="1" applyAlignment="1">
      <alignment horizontal="right" vertical="top" wrapText="1"/>
    </xf>
    <xf numFmtId="0" fontId="11" fillId="0" borderId="7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/>
    <xf numFmtId="3" fontId="3" fillId="0" borderId="0" xfId="0" applyNumberFormat="1" applyFont="1" applyBorder="1"/>
    <xf numFmtId="0" fontId="2" fillId="0" borderId="1" xfId="0" applyFont="1" applyBorder="1"/>
    <xf numFmtId="0" fontId="10" fillId="0" borderId="3" xfId="0" applyFont="1" applyBorder="1" applyAlignment="1">
      <alignment horizontal="left" vertical="top" wrapText="1"/>
    </xf>
    <xf numFmtId="0" fontId="0" fillId="0" borderId="0" xfId="0" applyBorder="1"/>
    <xf numFmtId="3" fontId="0" fillId="0" borderId="0" xfId="0" applyNumberFormat="1" applyBorder="1"/>
    <xf numFmtId="3" fontId="2" fillId="0" borderId="0" xfId="0" applyNumberFormat="1" applyFont="1" applyBorder="1"/>
    <xf numFmtId="3" fontId="0" fillId="0" borderId="7" xfId="0" applyNumberFormat="1" applyBorder="1"/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right" vertical="top" wrapText="1"/>
    </xf>
    <xf numFmtId="3" fontId="11" fillId="0" borderId="10" xfId="0" applyNumberFormat="1" applyFont="1" applyBorder="1" applyAlignment="1">
      <alignment horizontal="righ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3" fontId="11" fillId="0" borderId="14" xfId="0" applyNumberFormat="1" applyFont="1" applyBorder="1" applyAlignment="1">
      <alignment horizontal="righ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11" fillId="0" borderId="15" xfId="0" applyFont="1" applyBorder="1" applyAlignment="1">
      <alignment horizontal="right" vertical="top" wrapText="1"/>
    </xf>
    <xf numFmtId="3" fontId="11" fillId="0" borderId="15" xfId="0" applyNumberFormat="1" applyFont="1" applyBorder="1" applyAlignment="1">
      <alignment horizontal="right" vertical="top"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7" xfId="0" applyFont="1" applyBorder="1" applyAlignment="1">
      <alignment vertical="top" wrapText="1"/>
    </xf>
    <xf numFmtId="1" fontId="5" fillId="0" borderId="7" xfId="0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1" fontId="5" fillId="0" borderId="7" xfId="0" applyNumberFormat="1" applyFont="1" applyBorder="1" applyAlignment="1">
      <alignment vertical="top" wrapText="1"/>
    </xf>
    <xf numFmtId="2" fontId="5" fillId="0" borderId="7" xfId="0" applyNumberFormat="1" applyFont="1" applyBorder="1" applyAlignment="1">
      <alignment vertical="top" wrapText="1"/>
    </xf>
    <xf numFmtId="3" fontId="5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10" xfId="0" applyNumberFormat="1" applyFont="1" applyBorder="1" applyAlignment="1">
      <alignment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vertical="top" wrapText="1"/>
    </xf>
    <xf numFmtId="1" fontId="5" fillId="0" borderId="10" xfId="0" applyNumberFormat="1" applyFont="1" applyBorder="1" applyAlignment="1">
      <alignment horizontal="right" vertical="top" wrapText="1"/>
    </xf>
    <xf numFmtId="2" fontId="5" fillId="0" borderId="10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right" vertical="top" wrapText="1"/>
    </xf>
    <xf numFmtId="49" fontId="5" fillId="0" borderId="3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2" fillId="0" borderId="1" xfId="0" applyFont="1" applyFill="1" applyBorder="1" applyAlignment="1">
      <alignment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vertical="top" wrapText="1"/>
    </xf>
    <xf numFmtId="0" fontId="10" fillId="0" borderId="18" xfId="0" applyFont="1" applyBorder="1" applyAlignment="1">
      <alignment horizontal="right" vertical="top" wrapText="1"/>
    </xf>
    <xf numFmtId="0" fontId="10" fillId="0" borderId="19" xfId="0" applyFont="1" applyBorder="1" applyAlignment="1">
      <alignment horizontal="right" vertical="top" wrapText="1"/>
    </xf>
    <xf numFmtId="0" fontId="0" fillId="0" borderId="21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/>
    <xf numFmtId="0" fontId="13" fillId="0" borderId="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vertical="top" wrapText="1"/>
    </xf>
    <xf numFmtId="49" fontId="11" fillId="0" borderId="15" xfId="0" applyNumberFormat="1" applyFont="1" applyBorder="1" applyAlignment="1">
      <alignment vertical="top" wrapText="1"/>
    </xf>
    <xf numFmtId="49" fontId="11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26" xfId="0" applyFont="1" applyBorder="1" applyAlignment="1">
      <alignment vertical="top"/>
    </xf>
    <xf numFmtId="164" fontId="17" fillId="0" borderId="14" xfId="1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vertical="top"/>
    </xf>
    <xf numFmtId="164" fontId="17" fillId="0" borderId="10" xfId="1" applyNumberFormat="1" applyFont="1" applyBorder="1" applyAlignment="1">
      <alignment horizontal="right" vertical="top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30" xfId="0" applyFont="1" applyBorder="1" applyAlignment="1">
      <alignment vertical="top"/>
    </xf>
    <xf numFmtId="164" fontId="17" fillId="0" borderId="31" xfId="1" applyNumberFormat="1" applyFont="1" applyBorder="1" applyAlignment="1">
      <alignment horizontal="right" vertical="top" wrapText="1"/>
    </xf>
    <xf numFmtId="16" fontId="14" fillId="0" borderId="32" xfId="0" applyNumberFormat="1" applyFont="1" applyBorder="1" applyAlignment="1">
      <alignment vertical="top"/>
    </xf>
    <xf numFmtId="164" fontId="17" fillId="0" borderId="9" xfId="1" applyNumberFormat="1" applyFont="1" applyBorder="1" applyAlignment="1">
      <alignment horizontal="right" vertical="top" wrapText="1"/>
    </xf>
    <xf numFmtId="0" fontId="14" fillId="0" borderId="8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10" fontId="14" fillId="0" borderId="12" xfId="0" applyNumberFormat="1" applyFont="1" applyBorder="1" applyAlignment="1">
      <alignment vertical="top"/>
    </xf>
    <xf numFmtId="0" fontId="20" fillId="0" borderId="27" xfId="0" applyFont="1" applyBorder="1" applyAlignment="1">
      <alignment vertical="top"/>
    </xf>
    <xf numFmtId="0" fontId="20" fillId="0" borderId="28" xfId="0" applyFont="1" applyBorder="1" applyAlignment="1">
      <alignment vertical="top"/>
    </xf>
    <xf numFmtId="0" fontId="20" fillId="0" borderId="28" xfId="0" applyFont="1" applyBorder="1" applyAlignment="1">
      <alignment horizontal="right" vertical="top"/>
    </xf>
    <xf numFmtId="0" fontId="20" fillId="0" borderId="29" xfId="0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right" vertical="top" wrapText="1"/>
    </xf>
    <xf numFmtId="164" fontId="17" fillId="0" borderId="15" xfId="1" applyNumberFormat="1" applyFont="1" applyBorder="1" applyAlignment="1">
      <alignment horizontal="right" vertical="top" wrapText="1"/>
    </xf>
    <xf numFmtId="3" fontId="0" fillId="3" borderId="0" xfId="0" applyNumberFormat="1" applyFill="1"/>
    <xf numFmtId="0" fontId="11" fillId="0" borderId="10" xfId="0" applyNumberFormat="1" applyFont="1" applyBorder="1" applyAlignment="1">
      <alignment vertical="top" wrapText="1"/>
    </xf>
    <xf numFmtId="0" fontId="11" fillId="0" borderId="7" xfId="0" applyNumberFormat="1" applyFont="1" applyBorder="1" applyAlignment="1">
      <alignment vertical="top" wrapText="1"/>
    </xf>
    <xf numFmtId="0" fontId="11" fillId="0" borderId="35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164" fontId="20" fillId="2" borderId="4" xfId="0" applyNumberFormat="1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right" vertical="center"/>
    </xf>
    <xf numFmtId="164" fontId="17" fillId="0" borderId="33" xfId="1" applyNumberFormat="1" applyFont="1" applyBorder="1" applyAlignment="1">
      <alignment horizontal="right" wrapText="1"/>
    </xf>
    <xf numFmtId="164" fontId="17" fillId="0" borderId="13" xfId="1" applyNumberFormat="1" applyFont="1" applyBorder="1" applyAlignment="1">
      <alignment horizontal="right" wrapText="1"/>
    </xf>
    <xf numFmtId="164" fontId="17" fillId="0" borderId="11" xfId="1" applyNumberFormat="1" applyFont="1" applyBorder="1" applyAlignment="1">
      <alignment horizontal="right" wrapText="1"/>
    </xf>
    <xf numFmtId="0" fontId="14" fillId="0" borderId="0" xfId="0" applyFont="1" applyBorder="1" applyAlignment="1">
      <alignment horizontal="center" vertical="top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A8" sqref="A8"/>
    </sheetView>
  </sheetViews>
  <sheetFormatPr defaultRowHeight="15"/>
  <cols>
    <col min="1" max="1" width="45.28515625" bestFit="1" customWidth="1"/>
    <col min="2" max="2" width="15.5703125" bestFit="1" customWidth="1"/>
    <col min="3" max="3" width="28" bestFit="1" customWidth="1"/>
    <col min="4" max="4" width="13.28515625" bestFit="1" customWidth="1"/>
  </cols>
  <sheetData>
    <row r="1" spans="1:4" ht="15.75">
      <c r="A1" s="102"/>
      <c r="B1" s="102"/>
      <c r="C1" s="102"/>
      <c r="D1" s="102"/>
    </row>
    <row r="2" spans="1:4" ht="15.75">
      <c r="A2" s="103" t="s">
        <v>386</v>
      </c>
      <c r="B2" s="104"/>
      <c r="C2" s="104" t="s">
        <v>387</v>
      </c>
      <c r="D2" s="104"/>
    </row>
    <row r="3" spans="1:4" ht="15.75">
      <c r="A3" s="103" t="s">
        <v>388</v>
      </c>
      <c r="B3" s="104"/>
      <c r="C3" s="104" t="s">
        <v>387</v>
      </c>
      <c r="D3" s="104"/>
    </row>
    <row r="4" spans="1:4" ht="15.75">
      <c r="A4" s="103" t="s">
        <v>389</v>
      </c>
      <c r="B4" s="104"/>
      <c r="C4" s="104" t="s">
        <v>496</v>
      </c>
      <c r="D4" s="104"/>
    </row>
    <row r="5" spans="1:4" ht="15.75">
      <c r="A5" s="104" t="s">
        <v>387</v>
      </c>
      <c r="B5" s="104"/>
      <c r="C5" s="104" t="s">
        <v>387</v>
      </c>
      <c r="D5" s="104"/>
    </row>
    <row r="6" spans="1:4" ht="15.75">
      <c r="A6" s="104" t="s">
        <v>498</v>
      </c>
      <c r="B6" s="104"/>
      <c r="C6" s="104" t="s">
        <v>387</v>
      </c>
      <c r="D6" s="104"/>
    </row>
    <row r="7" spans="1:4" ht="15.75">
      <c r="A7" s="104" t="s">
        <v>390</v>
      </c>
      <c r="B7" s="104"/>
      <c r="C7" s="104" t="s">
        <v>387</v>
      </c>
      <c r="D7" s="104"/>
    </row>
    <row r="8" spans="1:4" ht="15.75">
      <c r="A8" s="104" t="s">
        <v>391</v>
      </c>
      <c r="B8" s="104"/>
      <c r="C8" s="104" t="s">
        <v>387</v>
      </c>
      <c r="D8" s="104"/>
    </row>
    <row r="9" spans="1:4" ht="15.75">
      <c r="A9" s="102"/>
      <c r="B9" s="102"/>
      <c r="C9" s="102"/>
      <c r="D9" s="102"/>
    </row>
    <row r="10" spans="1:4" ht="15.75">
      <c r="A10" s="102"/>
      <c r="B10" s="102"/>
      <c r="C10" s="102"/>
      <c r="D10" s="102"/>
    </row>
    <row r="11" spans="1:4" ht="15.75">
      <c r="A11" s="102"/>
      <c r="B11" s="102"/>
      <c r="C11" s="102"/>
      <c r="D11" s="102"/>
    </row>
    <row r="12" spans="1:4" ht="15.75">
      <c r="A12" s="102" t="s">
        <v>392</v>
      </c>
      <c r="B12" s="102"/>
      <c r="C12" s="102"/>
      <c r="D12" s="102"/>
    </row>
    <row r="13" spans="1:4" ht="15.75">
      <c r="A13" s="102" t="s">
        <v>392</v>
      </c>
      <c r="B13" s="102"/>
      <c r="C13" s="102"/>
      <c r="D13" s="102"/>
    </row>
    <row r="14" spans="1:4" ht="16.5" thickBot="1">
      <c r="A14" s="102"/>
      <c r="B14" s="102"/>
      <c r="C14" s="102"/>
      <c r="D14" s="102"/>
    </row>
    <row r="15" spans="1:4" ht="16.5" thickBot="1">
      <c r="A15" s="133" t="s">
        <v>393</v>
      </c>
      <c r="B15" s="134"/>
      <c r="C15" s="134"/>
      <c r="D15" s="135"/>
    </row>
    <row r="16" spans="1:4" ht="15.75">
      <c r="A16" s="121" t="s">
        <v>46</v>
      </c>
      <c r="B16" s="122"/>
      <c r="C16" s="123" t="s">
        <v>394</v>
      </c>
      <c r="D16" s="124" t="s">
        <v>395</v>
      </c>
    </row>
    <row r="17" spans="1:7" ht="15.75">
      <c r="A17" s="114" t="s">
        <v>396</v>
      </c>
      <c r="B17" s="105"/>
      <c r="C17" s="106">
        <f>SUM(Építészet!H143)</f>
        <v>0</v>
      </c>
      <c r="D17" s="115">
        <f>SUM(Építészet!I143)</f>
        <v>0</v>
      </c>
    </row>
    <row r="18" spans="1:7" ht="15.75">
      <c r="A18" s="114" t="s">
        <v>397</v>
      </c>
      <c r="B18" s="105"/>
      <c r="C18" s="106">
        <f>SUM(Hűtés!G34)</f>
        <v>0</v>
      </c>
      <c r="D18" s="115">
        <f>SUM(Hűtés!H34)</f>
        <v>0</v>
      </c>
    </row>
    <row r="19" spans="1:7" ht="15.75">
      <c r="A19" s="114" t="s">
        <v>398</v>
      </c>
      <c r="B19" s="105"/>
      <c r="C19" s="106">
        <f>SUM(Villanyszerelés!F76)</f>
        <v>0</v>
      </c>
      <c r="D19" s="115">
        <f>SUM(Villanyszerelés!G76)</f>
        <v>0</v>
      </c>
    </row>
    <row r="20" spans="1:7" ht="15.75">
      <c r="A20" s="114" t="s">
        <v>399</v>
      </c>
      <c r="B20" s="105"/>
      <c r="C20" s="106">
        <f>SUM('Csapadékvíz elvezetés'!H25)</f>
        <v>0</v>
      </c>
      <c r="D20" s="115">
        <f>SUM('Csapadékvíz elvezetés'!I25)</f>
        <v>0</v>
      </c>
    </row>
    <row r="21" spans="1:7" ht="15.75">
      <c r="A21" s="114" t="s">
        <v>400</v>
      </c>
      <c r="B21" s="105"/>
      <c r="C21" s="106">
        <f>SUM(Gépészet!H91)</f>
        <v>0</v>
      </c>
      <c r="D21" s="115">
        <f>SUM(Gépészet!I91)</f>
        <v>0</v>
      </c>
    </row>
    <row r="22" spans="1:7" ht="15.75">
      <c r="A22" s="114" t="s">
        <v>401</v>
      </c>
      <c r="B22" s="105"/>
      <c r="C22" s="106">
        <f>SUM('Szennyvíz elvezetés'!H27)</f>
        <v>0</v>
      </c>
      <c r="D22" s="115">
        <f>SUM('Szennyvíz elvezetés'!I27)</f>
        <v>0</v>
      </c>
    </row>
    <row r="23" spans="1:7" ht="15.75">
      <c r="A23" s="114" t="s">
        <v>402</v>
      </c>
      <c r="B23" s="105"/>
      <c r="C23" s="106">
        <f>SUM(Útépítés!H29)</f>
        <v>0</v>
      </c>
      <c r="D23" s="115">
        <f>SUM(Útépítés!I29)</f>
        <v>0</v>
      </c>
    </row>
    <row r="24" spans="1:7" ht="15.75">
      <c r="A24" s="116" t="s">
        <v>403</v>
      </c>
      <c r="B24" s="107"/>
      <c r="C24" s="108">
        <f>SUM('Víz építés'!H26)</f>
        <v>0</v>
      </c>
      <c r="D24" s="117">
        <f>SUM('Víz építés'!I26)</f>
        <v>0</v>
      </c>
      <c r="G24" s="28"/>
    </row>
    <row r="25" spans="1:7" ht="16.5" thickBot="1">
      <c r="A25" s="116" t="s">
        <v>404</v>
      </c>
      <c r="B25" s="107"/>
      <c r="C25" s="128">
        <f>SUM(Napelem!D11)</f>
        <v>0</v>
      </c>
      <c r="D25" s="117">
        <f>SUM(Napelem!D13)</f>
        <v>0</v>
      </c>
    </row>
    <row r="26" spans="1:7" ht="16.5" thickBot="1">
      <c r="A26" s="118" t="s">
        <v>405</v>
      </c>
      <c r="B26" s="113"/>
      <c r="C26" s="136">
        <f>SUM(C17:D25)</f>
        <v>0</v>
      </c>
      <c r="D26" s="137"/>
    </row>
    <row r="27" spans="1:7" ht="16.5" thickBot="1">
      <c r="A27" s="119" t="s">
        <v>406</v>
      </c>
      <c r="B27" s="120">
        <v>0.27</v>
      </c>
      <c r="C27" s="138">
        <f>SUM(C26*0.27)</f>
        <v>0</v>
      </c>
      <c r="D27" s="139"/>
    </row>
    <row r="28" spans="1:7" ht="16.5" thickBot="1">
      <c r="A28" s="105" t="s">
        <v>407</v>
      </c>
      <c r="B28" s="105"/>
      <c r="C28" s="140">
        <f>SUM(C26:D27)</f>
        <v>0</v>
      </c>
      <c r="D28" s="139"/>
    </row>
    <row r="29" spans="1:7" ht="15.75">
      <c r="A29" s="102"/>
      <c r="B29" s="102"/>
      <c r="C29" s="102"/>
      <c r="D29" s="102"/>
    </row>
    <row r="30" spans="1:7" ht="15.75">
      <c r="A30" s="102"/>
      <c r="B30" s="102"/>
      <c r="C30" s="102"/>
      <c r="D30" s="102"/>
    </row>
    <row r="31" spans="1:7" ht="15.75">
      <c r="A31" s="102"/>
      <c r="B31" s="113"/>
      <c r="C31" s="113"/>
      <c r="D31" s="102"/>
    </row>
    <row r="32" spans="1:7" ht="15.75">
      <c r="A32" s="102"/>
      <c r="B32" s="141"/>
      <c r="C32" s="141"/>
      <c r="D32" s="102"/>
    </row>
    <row r="33" spans="1:4" ht="15.75">
      <c r="A33" s="102"/>
      <c r="B33" s="109"/>
      <c r="C33" s="110"/>
      <c r="D33" s="102"/>
    </row>
    <row r="34" spans="1:4" ht="15.75">
      <c r="A34" s="111"/>
      <c r="B34" s="110"/>
      <c r="C34" s="110"/>
      <c r="D34" s="102"/>
    </row>
    <row r="35" spans="1:4" ht="15.75">
      <c r="A35" s="111"/>
      <c r="B35" s="112"/>
      <c r="C35" s="102"/>
      <c r="D35" s="102"/>
    </row>
  </sheetData>
  <mergeCells count="5">
    <mergeCell ref="A15:D15"/>
    <mergeCell ref="C26:D26"/>
    <mergeCell ref="C27:D27"/>
    <mergeCell ref="C28:D28"/>
    <mergeCell ref="B32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C9" sqref="C9"/>
    </sheetView>
  </sheetViews>
  <sheetFormatPr defaultRowHeight="15"/>
  <cols>
    <col min="1" max="1" width="30.140625" style="7" bestFit="1" customWidth="1"/>
    <col min="2" max="2" width="15" bestFit="1" customWidth="1"/>
    <col min="3" max="3" width="13.140625" bestFit="1" customWidth="1"/>
    <col min="4" max="4" width="18.85546875" bestFit="1" customWidth="1"/>
  </cols>
  <sheetData>
    <row r="1" spans="1:4" ht="15.75" thickBot="1">
      <c r="A1" s="95"/>
      <c r="B1" s="96" t="s">
        <v>241</v>
      </c>
      <c r="C1" s="97" t="s">
        <v>242</v>
      </c>
      <c r="D1" s="98" t="s">
        <v>243</v>
      </c>
    </row>
    <row r="2" spans="1:4" ht="45">
      <c r="A2" s="89" t="s">
        <v>251</v>
      </c>
      <c r="B2" s="80">
        <v>66</v>
      </c>
      <c r="C2" s="81">
        <v>0</v>
      </c>
      <c r="D2" s="82">
        <v>0</v>
      </c>
    </row>
    <row r="3" spans="1:4" ht="45">
      <c r="A3" s="90" t="s">
        <v>244</v>
      </c>
      <c r="B3" s="83">
        <v>1</v>
      </c>
      <c r="C3" s="84">
        <v>0</v>
      </c>
      <c r="D3" s="85">
        <v>0</v>
      </c>
    </row>
    <row r="4" spans="1:4" ht="45">
      <c r="A4" s="90" t="s">
        <v>245</v>
      </c>
      <c r="B4" s="83">
        <v>1</v>
      </c>
      <c r="C4" s="84">
        <v>0</v>
      </c>
      <c r="D4" s="85">
        <v>0</v>
      </c>
    </row>
    <row r="5" spans="1:4">
      <c r="A5" s="91" t="s">
        <v>246</v>
      </c>
      <c r="B5" s="83">
        <v>6</v>
      </c>
      <c r="C5" s="84">
        <v>0</v>
      </c>
      <c r="D5" s="85">
        <v>0</v>
      </c>
    </row>
    <row r="6" spans="1:4" ht="105">
      <c r="A6" s="90" t="s">
        <v>247</v>
      </c>
      <c r="B6" s="83">
        <v>1</v>
      </c>
      <c r="C6" s="84">
        <v>0</v>
      </c>
      <c r="D6" s="85">
        <v>0</v>
      </c>
    </row>
    <row r="7" spans="1:4" ht="30">
      <c r="A7" s="90" t="s">
        <v>248</v>
      </c>
      <c r="B7" s="83">
        <v>1</v>
      </c>
      <c r="C7" s="84">
        <v>0</v>
      </c>
      <c r="D7" s="85">
        <v>0</v>
      </c>
    </row>
    <row r="8" spans="1:4" ht="30">
      <c r="A8" s="90" t="s">
        <v>249</v>
      </c>
      <c r="B8" s="83">
        <v>1</v>
      </c>
      <c r="C8" s="84">
        <v>0</v>
      </c>
      <c r="D8" s="85">
        <v>0</v>
      </c>
    </row>
    <row r="9" spans="1:4" ht="30.75" thickBot="1">
      <c r="A9" s="92" t="s">
        <v>250</v>
      </c>
      <c r="B9" s="86">
        <v>1</v>
      </c>
      <c r="C9" s="87">
        <v>0</v>
      </c>
      <c r="D9" s="88">
        <v>0</v>
      </c>
    </row>
    <row r="10" spans="1:4" ht="15.75" thickBot="1"/>
    <row r="11" spans="1:4" ht="15.75" thickBot="1">
      <c r="A11" s="93" t="s">
        <v>252</v>
      </c>
      <c r="D11" s="94">
        <f>SUM(D9,D2:D7)</f>
        <v>0</v>
      </c>
    </row>
    <row r="12" spans="1:4" ht="15.75" thickBot="1"/>
    <row r="13" spans="1:4" ht="15.75" thickBot="1">
      <c r="A13" s="93" t="s">
        <v>253</v>
      </c>
      <c r="D13" s="94">
        <f>SUM(D8)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3"/>
  <sheetViews>
    <sheetView tabSelected="1" topLeftCell="A4" workbookViewId="0">
      <selection activeCell="D6" sqref="D6"/>
    </sheetView>
  </sheetViews>
  <sheetFormatPr defaultRowHeight="15"/>
  <cols>
    <col min="1" max="1" width="3.85546875" bestFit="1" customWidth="1"/>
    <col min="2" max="2" width="7.5703125" bestFit="1" customWidth="1"/>
    <col min="3" max="3" width="29" customWidth="1"/>
    <col min="8" max="9" width="9.85546875" bestFit="1" customWidth="1"/>
  </cols>
  <sheetData>
    <row r="1" spans="1:9" ht="26.25" thickBot="1">
      <c r="A1" s="27" t="s">
        <v>130</v>
      </c>
      <c r="B1" s="10" t="s">
        <v>131</v>
      </c>
      <c r="C1" s="10" t="s">
        <v>47</v>
      </c>
      <c r="D1" s="11" t="s">
        <v>48</v>
      </c>
      <c r="E1" s="10" t="s">
        <v>49</v>
      </c>
      <c r="F1" s="11" t="s">
        <v>50</v>
      </c>
      <c r="G1" s="11" t="s">
        <v>51</v>
      </c>
      <c r="H1" s="11" t="s">
        <v>52</v>
      </c>
      <c r="I1" s="11" t="s">
        <v>53</v>
      </c>
    </row>
    <row r="2" spans="1:9" ht="15.75" thickBot="1">
      <c r="A2" s="145" t="s">
        <v>256</v>
      </c>
      <c r="B2" s="146"/>
      <c r="C2" s="146"/>
      <c r="D2" s="146"/>
      <c r="E2" s="146"/>
      <c r="F2" s="146"/>
      <c r="G2" s="146"/>
      <c r="H2" s="146"/>
      <c r="I2" s="147"/>
    </row>
    <row r="3" spans="1:9" ht="51.75" thickBot="1">
      <c r="A3" s="36">
        <v>1</v>
      </c>
      <c r="B3" s="37" t="s">
        <v>254</v>
      </c>
      <c r="C3" s="37" t="s">
        <v>255</v>
      </c>
      <c r="D3" s="38">
        <v>102</v>
      </c>
      <c r="E3" s="37" t="s">
        <v>161</v>
      </c>
      <c r="F3" s="39">
        <v>0</v>
      </c>
      <c r="G3" s="39">
        <v>0</v>
      </c>
      <c r="H3" s="39">
        <f>ROUND(D3*F3, 0)</f>
        <v>0</v>
      </c>
      <c r="I3" s="39">
        <f>ROUND(D3*G3, 0)</f>
        <v>0</v>
      </c>
    </row>
    <row r="4" spans="1:9" ht="15.75" thickBot="1">
      <c r="A4" s="145" t="s">
        <v>168</v>
      </c>
      <c r="B4" s="146"/>
      <c r="C4" s="146"/>
      <c r="D4" s="146"/>
      <c r="E4" s="146"/>
      <c r="F4" s="146"/>
      <c r="G4" s="146"/>
      <c r="H4" s="146"/>
      <c r="I4" s="147"/>
    </row>
    <row r="5" spans="1:9" ht="63.75">
      <c r="A5" s="32">
        <v>1</v>
      </c>
      <c r="B5" s="33" t="s">
        <v>257</v>
      </c>
      <c r="C5" s="33" t="s">
        <v>512</v>
      </c>
      <c r="D5" s="34">
        <v>250</v>
      </c>
      <c r="E5" s="33" t="s">
        <v>125</v>
      </c>
      <c r="F5" s="35">
        <v>0</v>
      </c>
      <c r="G5" s="35">
        <v>0</v>
      </c>
      <c r="H5" s="35">
        <f>ROUND(D5*F5, 0)</f>
        <v>0</v>
      </c>
      <c r="I5" s="35">
        <f>ROUND(D5*G5, 0)</f>
        <v>0</v>
      </c>
    </row>
    <row r="6" spans="1:9">
      <c r="A6" s="22"/>
      <c r="B6" s="19"/>
      <c r="C6" s="19"/>
      <c r="D6" s="20"/>
      <c r="E6" s="19"/>
      <c r="F6" s="21"/>
      <c r="G6" s="21"/>
      <c r="H6" s="21"/>
      <c r="I6" s="21"/>
    </row>
    <row r="7" spans="1:9" ht="63.75">
      <c r="A7" s="22">
        <v>2</v>
      </c>
      <c r="B7" s="19" t="s">
        <v>132</v>
      </c>
      <c r="C7" s="19" t="s">
        <v>225</v>
      </c>
      <c r="D7" s="20">
        <v>76</v>
      </c>
      <c r="E7" s="19" t="s">
        <v>125</v>
      </c>
      <c r="F7" s="21">
        <v>0</v>
      </c>
      <c r="G7" s="21">
        <v>0</v>
      </c>
      <c r="H7" s="21">
        <f>ROUND(D7*F7, 0)</f>
        <v>0</v>
      </c>
      <c r="I7" s="21">
        <f>ROUND(D7*G7, 0)</f>
        <v>0</v>
      </c>
    </row>
    <row r="8" spans="1:9">
      <c r="A8" s="22"/>
      <c r="B8" s="19"/>
      <c r="C8" s="19"/>
      <c r="D8" s="20"/>
      <c r="E8" s="19"/>
      <c r="F8" s="21"/>
      <c r="G8" s="21"/>
      <c r="H8" s="21"/>
      <c r="I8" s="21"/>
    </row>
    <row r="9" spans="1:9" ht="76.5">
      <c r="A9" s="22">
        <v>3</v>
      </c>
      <c r="B9" s="19" t="s">
        <v>258</v>
      </c>
      <c r="C9" s="19" t="s">
        <v>259</v>
      </c>
      <c r="D9" s="20">
        <v>319</v>
      </c>
      <c r="E9" s="19" t="s">
        <v>125</v>
      </c>
      <c r="F9" s="21">
        <v>0</v>
      </c>
      <c r="G9" s="21">
        <v>0</v>
      </c>
      <c r="H9" s="21">
        <f>ROUND(D9*F9, 0)</f>
        <v>0</v>
      </c>
      <c r="I9" s="21">
        <f>ROUND(D9*G9, 0)</f>
        <v>0</v>
      </c>
    </row>
    <row r="10" spans="1:9">
      <c r="A10" s="22"/>
      <c r="B10" s="19"/>
      <c r="C10" s="19"/>
      <c r="D10" s="20"/>
      <c r="E10" s="19"/>
      <c r="F10" s="21"/>
      <c r="G10" s="21"/>
      <c r="H10" s="21"/>
      <c r="I10" s="21"/>
    </row>
    <row r="11" spans="1:9" ht="38.25">
      <c r="A11" s="22">
        <v>4</v>
      </c>
      <c r="B11" s="19" t="s">
        <v>260</v>
      </c>
      <c r="C11" s="19" t="s">
        <v>261</v>
      </c>
      <c r="D11" s="20">
        <v>663</v>
      </c>
      <c r="E11" s="19" t="s">
        <v>161</v>
      </c>
      <c r="F11" s="21">
        <v>0</v>
      </c>
      <c r="G11" s="21">
        <v>0</v>
      </c>
      <c r="H11" s="21">
        <f>ROUND(D11*F11, 0)</f>
        <v>0</v>
      </c>
      <c r="I11" s="21">
        <f>ROUND(D11*G11, 0)</f>
        <v>0</v>
      </c>
    </row>
    <row r="12" spans="1:9">
      <c r="A12" s="32"/>
      <c r="B12" s="33"/>
      <c r="C12" s="33"/>
      <c r="D12" s="34"/>
      <c r="E12" s="33"/>
      <c r="F12" s="35"/>
      <c r="G12" s="35"/>
      <c r="H12" s="35"/>
      <c r="I12" s="35"/>
    </row>
    <row r="13" spans="1:9" ht="51">
      <c r="A13" s="32">
        <v>5</v>
      </c>
      <c r="B13" s="33" t="s">
        <v>183</v>
      </c>
      <c r="C13" s="33" t="s">
        <v>511</v>
      </c>
      <c r="D13" s="34">
        <v>1</v>
      </c>
      <c r="E13" s="33" t="s">
        <v>43</v>
      </c>
      <c r="F13" s="34">
        <v>0</v>
      </c>
      <c r="G13" s="34">
        <v>0</v>
      </c>
      <c r="H13" s="35">
        <f>ROUND(D13*F13, 0)</f>
        <v>0</v>
      </c>
      <c r="I13" s="35">
        <f>ROUND(D13*G13, 0)</f>
        <v>0</v>
      </c>
    </row>
    <row r="14" spans="1:9">
      <c r="A14" s="22"/>
      <c r="B14" s="19"/>
      <c r="C14" s="19"/>
      <c r="D14" s="20"/>
      <c r="E14" s="19"/>
      <c r="F14" s="21"/>
      <c r="G14" s="21"/>
      <c r="H14" s="21"/>
      <c r="I14" s="21"/>
    </row>
    <row r="15" spans="1:9" ht="38.25">
      <c r="A15" s="22">
        <v>6</v>
      </c>
      <c r="B15" s="19" t="s">
        <v>197</v>
      </c>
      <c r="C15" s="19" t="s">
        <v>198</v>
      </c>
      <c r="D15" s="20">
        <v>332</v>
      </c>
      <c r="E15" s="19" t="s">
        <v>125</v>
      </c>
      <c r="F15" s="21">
        <v>0</v>
      </c>
      <c r="G15" s="21">
        <v>0</v>
      </c>
      <c r="H15" s="21">
        <f>ROUND(D15*F15, 0)</f>
        <v>0</v>
      </c>
      <c r="I15" s="21">
        <f>ROUND(D15*G15, 0)</f>
        <v>0</v>
      </c>
    </row>
    <row r="16" spans="1:9">
      <c r="A16" s="22"/>
      <c r="B16" s="19"/>
      <c r="C16" s="19"/>
      <c r="D16" s="20"/>
      <c r="E16" s="19"/>
      <c r="F16" s="21"/>
      <c r="G16" s="21"/>
      <c r="H16" s="21"/>
      <c r="I16" s="21"/>
    </row>
    <row r="17" spans="1:9" ht="38.25">
      <c r="A17" s="22">
        <v>7</v>
      </c>
      <c r="B17" s="19" t="s">
        <v>139</v>
      </c>
      <c r="C17" s="19" t="s">
        <v>140</v>
      </c>
      <c r="D17" s="20">
        <v>133</v>
      </c>
      <c r="E17" s="19" t="s">
        <v>125</v>
      </c>
      <c r="F17" s="21">
        <v>0</v>
      </c>
      <c r="G17" s="21">
        <v>0</v>
      </c>
      <c r="H17" s="21">
        <f>ROUND(D17*F17, 0)</f>
        <v>0</v>
      </c>
      <c r="I17" s="21">
        <f>ROUND(D17*G17, 0)</f>
        <v>0</v>
      </c>
    </row>
    <row r="18" spans="1:9">
      <c r="A18" s="22"/>
      <c r="B18" s="19"/>
      <c r="C18" s="19"/>
      <c r="D18" s="20"/>
      <c r="E18" s="19"/>
      <c r="F18" s="21"/>
      <c r="G18" s="21"/>
      <c r="H18" s="21"/>
      <c r="I18" s="21"/>
    </row>
    <row r="19" spans="1:9" ht="39" thickBot="1">
      <c r="A19" s="40">
        <v>8</v>
      </c>
      <c r="B19" s="41" t="s">
        <v>175</v>
      </c>
      <c r="C19" s="41" t="s">
        <v>262</v>
      </c>
      <c r="D19" s="42">
        <v>468</v>
      </c>
      <c r="E19" s="41" t="s">
        <v>125</v>
      </c>
      <c r="F19" s="43">
        <v>0</v>
      </c>
      <c r="G19" s="43">
        <v>0</v>
      </c>
      <c r="H19" s="43">
        <f>ROUND(D19*F19, 0)</f>
        <v>0</v>
      </c>
      <c r="I19" s="43">
        <f>ROUND(D19*G19, 0)</f>
        <v>0</v>
      </c>
    </row>
    <row r="20" spans="1:9" ht="15.75" thickBot="1">
      <c r="A20" s="145" t="s">
        <v>263</v>
      </c>
      <c r="B20" s="146"/>
      <c r="C20" s="146"/>
      <c r="D20" s="146"/>
      <c r="E20" s="146"/>
      <c r="F20" s="146"/>
      <c r="G20" s="146"/>
      <c r="H20" s="146"/>
      <c r="I20" s="147"/>
    </row>
    <row r="21" spans="1:9" ht="64.5" thickBot="1">
      <c r="A21" s="36">
        <v>1</v>
      </c>
      <c r="B21" s="37" t="s">
        <v>264</v>
      </c>
      <c r="C21" s="37" t="s">
        <v>265</v>
      </c>
      <c r="D21" s="38">
        <v>76</v>
      </c>
      <c r="E21" s="37" t="s">
        <v>125</v>
      </c>
      <c r="F21" s="39">
        <v>0</v>
      </c>
      <c r="G21" s="39">
        <v>0</v>
      </c>
      <c r="H21" s="39">
        <f>ROUND(D21*F21, 0)</f>
        <v>0</v>
      </c>
      <c r="I21" s="39">
        <f>ROUND(D21*G21, 0)</f>
        <v>0</v>
      </c>
    </row>
    <row r="22" spans="1:9" ht="15.75" thickBot="1">
      <c r="A22" s="145" t="s">
        <v>266</v>
      </c>
      <c r="B22" s="146"/>
      <c r="C22" s="146"/>
      <c r="D22" s="146"/>
      <c r="E22" s="146"/>
      <c r="F22" s="146"/>
      <c r="G22" s="146"/>
      <c r="H22" s="146"/>
      <c r="I22" s="147"/>
    </row>
    <row r="23" spans="1:9" ht="76.5">
      <c r="A23" s="32">
        <v>1</v>
      </c>
      <c r="B23" s="33" t="s">
        <v>267</v>
      </c>
      <c r="C23" s="33" t="s">
        <v>268</v>
      </c>
      <c r="D23" s="34">
        <v>4</v>
      </c>
      <c r="E23" s="33" t="s">
        <v>269</v>
      </c>
      <c r="F23" s="35">
        <v>0</v>
      </c>
      <c r="G23" s="35">
        <v>0</v>
      </c>
      <c r="H23" s="35">
        <f>ROUND(D23*F23, 0)</f>
        <v>0</v>
      </c>
      <c r="I23" s="35">
        <f>ROUND(D23*G23, 0)</f>
        <v>0</v>
      </c>
    </row>
    <row r="24" spans="1:9">
      <c r="A24" s="22"/>
      <c r="B24" s="19"/>
      <c r="C24" s="19"/>
      <c r="D24" s="20"/>
      <c r="E24" s="19"/>
      <c r="F24" s="21"/>
      <c r="G24" s="21"/>
      <c r="H24" s="21"/>
      <c r="I24" s="21"/>
    </row>
    <row r="25" spans="1:9" ht="102">
      <c r="A25" s="22">
        <v>2</v>
      </c>
      <c r="B25" s="19" t="s">
        <v>270</v>
      </c>
      <c r="C25" s="99" t="s">
        <v>271</v>
      </c>
      <c r="D25" s="20">
        <v>11</v>
      </c>
      <c r="E25" s="19" t="s">
        <v>125</v>
      </c>
      <c r="F25" s="21">
        <v>0</v>
      </c>
      <c r="G25" s="21">
        <v>0</v>
      </c>
      <c r="H25" s="21">
        <f>ROUND(D25*F25, 0)</f>
        <v>0</v>
      </c>
      <c r="I25" s="21">
        <f>ROUND(D25*G25, 0)</f>
        <v>0</v>
      </c>
    </row>
    <row r="26" spans="1:9" ht="25.5">
      <c r="A26" s="22"/>
      <c r="B26" s="19"/>
      <c r="C26" s="99" t="s">
        <v>272</v>
      </c>
      <c r="D26" s="20"/>
      <c r="E26" s="19"/>
      <c r="F26" s="21"/>
      <c r="G26" s="21"/>
      <c r="H26" s="21"/>
      <c r="I26" s="21"/>
    </row>
    <row r="27" spans="1:9">
      <c r="A27" s="22"/>
      <c r="B27" s="19"/>
      <c r="C27" s="19"/>
      <c r="D27" s="20"/>
      <c r="E27" s="19"/>
      <c r="F27" s="21"/>
      <c r="G27" s="21"/>
      <c r="H27" s="21"/>
      <c r="I27" s="21"/>
    </row>
    <row r="28" spans="1:9" ht="89.25">
      <c r="A28" s="22">
        <v>3</v>
      </c>
      <c r="B28" s="19" t="s">
        <v>273</v>
      </c>
      <c r="C28" s="19" t="s">
        <v>274</v>
      </c>
      <c r="D28" s="20">
        <v>588</v>
      </c>
      <c r="E28" s="19" t="s">
        <v>161</v>
      </c>
      <c r="F28" s="21">
        <v>0</v>
      </c>
      <c r="G28" s="21">
        <v>0</v>
      </c>
      <c r="H28" s="21">
        <f>ROUND(D28*F28, 0)</f>
        <v>0</v>
      </c>
      <c r="I28" s="21">
        <f>ROUND(D28*G28, 0)</f>
        <v>0</v>
      </c>
    </row>
    <row r="29" spans="1:9">
      <c r="A29" s="22"/>
      <c r="B29" s="19"/>
      <c r="C29" s="19"/>
      <c r="D29" s="20"/>
      <c r="E29" s="19"/>
      <c r="F29" s="21"/>
      <c r="G29" s="21"/>
      <c r="H29" s="21"/>
      <c r="I29" s="21"/>
    </row>
    <row r="30" spans="1:9" ht="102">
      <c r="A30" s="22">
        <v>4</v>
      </c>
      <c r="B30" s="19" t="s">
        <v>275</v>
      </c>
      <c r="C30" s="99" t="s">
        <v>276</v>
      </c>
      <c r="D30" s="20">
        <v>40</v>
      </c>
      <c r="E30" s="19" t="s">
        <v>161</v>
      </c>
      <c r="F30" s="21">
        <v>0</v>
      </c>
      <c r="G30" s="21">
        <v>0</v>
      </c>
      <c r="H30" s="21">
        <f>ROUND(D30*F30, 0)</f>
        <v>0</v>
      </c>
      <c r="I30" s="21">
        <f>ROUND(D30*G30, 0)</f>
        <v>0</v>
      </c>
    </row>
    <row r="31" spans="1:9" ht="38.25">
      <c r="A31" s="22"/>
      <c r="B31" s="19"/>
      <c r="C31" s="99" t="s">
        <v>277</v>
      </c>
      <c r="D31" s="20"/>
      <c r="E31" s="19"/>
      <c r="F31" s="21"/>
      <c r="G31" s="21"/>
      <c r="H31" s="21"/>
      <c r="I31" s="21"/>
    </row>
    <row r="32" spans="1:9">
      <c r="A32" s="22"/>
      <c r="B32" s="19"/>
      <c r="C32" s="19"/>
      <c r="D32" s="20"/>
      <c r="E32" s="19"/>
      <c r="F32" s="21"/>
      <c r="G32" s="21"/>
      <c r="H32" s="21"/>
      <c r="I32" s="21"/>
    </row>
    <row r="33" spans="1:9" ht="102">
      <c r="A33" s="22">
        <v>5</v>
      </c>
      <c r="B33" s="19" t="s">
        <v>278</v>
      </c>
      <c r="C33" s="99" t="s">
        <v>279</v>
      </c>
      <c r="D33" s="20">
        <v>663</v>
      </c>
      <c r="E33" s="19" t="s">
        <v>161</v>
      </c>
      <c r="F33" s="21">
        <v>0</v>
      </c>
      <c r="G33" s="21">
        <v>0</v>
      </c>
      <c r="H33" s="21">
        <f>ROUND(D33*F33, 0)</f>
        <v>0</v>
      </c>
      <c r="I33" s="21">
        <f>ROUND(D33*G33, 0)</f>
        <v>0</v>
      </c>
    </row>
    <row r="34" spans="1:9" ht="51">
      <c r="A34" s="22"/>
      <c r="B34" s="19"/>
      <c r="C34" s="99" t="s">
        <v>280</v>
      </c>
      <c r="D34" s="20"/>
      <c r="E34" s="19"/>
      <c r="F34" s="21"/>
      <c r="G34" s="21"/>
      <c r="H34" s="21"/>
      <c r="I34" s="21"/>
    </row>
    <row r="35" spans="1:9">
      <c r="A35" s="22"/>
      <c r="B35" s="19"/>
      <c r="C35" s="19"/>
      <c r="D35" s="20"/>
      <c r="E35" s="19"/>
      <c r="F35" s="21"/>
      <c r="G35" s="21"/>
      <c r="H35" s="21"/>
      <c r="I35" s="21"/>
    </row>
    <row r="36" spans="1:9" ht="51.75" thickBot="1">
      <c r="A36" s="40">
        <v>6</v>
      </c>
      <c r="B36" s="41" t="s">
        <v>281</v>
      </c>
      <c r="C36" s="41" t="s">
        <v>282</v>
      </c>
      <c r="D36" s="42">
        <v>26</v>
      </c>
      <c r="E36" s="41" t="s">
        <v>161</v>
      </c>
      <c r="F36" s="43">
        <v>0</v>
      </c>
      <c r="G36" s="43">
        <v>0</v>
      </c>
      <c r="H36" s="43">
        <f>ROUND(D36*F36, 0)</f>
        <v>0</v>
      </c>
      <c r="I36" s="43">
        <f>ROUND(D36*G36, 0)</f>
        <v>0</v>
      </c>
    </row>
    <row r="37" spans="1:9" ht="15.75" thickBot="1">
      <c r="A37" s="142" t="s">
        <v>283</v>
      </c>
      <c r="B37" s="143"/>
      <c r="C37" s="143"/>
      <c r="D37" s="143"/>
      <c r="E37" s="143"/>
      <c r="F37" s="143"/>
      <c r="G37" s="143"/>
      <c r="H37" s="143"/>
      <c r="I37" s="144"/>
    </row>
    <row r="38" spans="1:9" ht="51">
      <c r="A38" s="32">
        <v>1</v>
      </c>
      <c r="B38" s="33" t="s">
        <v>284</v>
      </c>
      <c r="C38" s="33" t="s">
        <v>285</v>
      </c>
      <c r="D38" s="34">
        <v>17</v>
      </c>
      <c r="E38" s="33" t="s">
        <v>269</v>
      </c>
      <c r="F38" s="35">
        <v>0</v>
      </c>
      <c r="G38" s="35">
        <v>0</v>
      </c>
      <c r="H38" s="35">
        <f>ROUND(D38*F38, 0)</f>
        <v>0</v>
      </c>
      <c r="I38" s="35">
        <f>ROUND(D38*G38, 0)</f>
        <v>0</v>
      </c>
    </row>
    <row r="39" spans="1:9">
      <c r="A39" s="22"/>
      <c r="B39" s="19"/>
      <c r="C39" s="19"/>
      <c r="D39" s="20"/>
      <c r="E39" s="19"/>
      <c r="F39" s="21"/>
      <c r="G39" s="21"/>
      <c r="H39" s="21"/>
      <c r="I39" s="21"/>
    </row>
    <row r="40" spans="1:9" ht="114.75">
      <c r="A40" s="22">
        <v>2</v>
      </c>
      <c r="B40" s="19" t="s">
        <v>286</v>
      </c>
      <c r="C40" s="99" t="s">
        <v>287</v>
      </c>
      <c r="D40" s="20">
        <v>758</v>
      </c>
      <c r="E40" s="19" t="s">
        <v>161</v>
      </c>
      <c r="F40" s="21">
        <v>0</v>
      </c>
      <c r="G40" s="21">
        <v>0</v>
      </c>
      <c r="H40" s="21">
        <f>ROUND(D40*F40, 0)</f>
        <v>0</v>
      </c>
      <c r="I40" s="21">
        <f>ROUND(D40*G40, 0)</f>
        <v>0</v>
      </c>
    </row>
    <row r="41" spans="1:9" ht="38.25">
      <c r="A41" s="22"/>
      <c r="B41" s="19"/>
      <c r="C41" s="99" t="s">
        <v>288</v>
      </c>
      <c r="D41" s="20"/>
      <c r="E41" s="19"/>
      <c r="F41" s="21"/>
      <c r="G41" s="21"/>
      <c r="H41" s="21"/>
      <c r="I41" s="21"/>
    </row>
    <row r="42" spans="1:9">
      <c r="A42" s="22"/>
      <c r="B42" s="19"/>
      <c r="C42" s="19"/>
      <c r="D42" s="20"/>
      <c r="E42" s="19"/>
      <c r="F42" s="21"/>
      <c r="G42" s="21"/>
      <c r="H42" s="21"/>
      <c r="I42" s="21"/>
    </row>
    <row r="43" spans="1:9" ht="76.5">
      <c r="A43" s="22">
        <v>3</v>
      </c>
      <c r="B43" s="19" t="s">
        <v>289</v>
      </c>
      <c r="C43" s="19" t="s">
        <v>290</v>
      </c>
      <c r="D43" s="20">
        <v>427</v>
      </c>
      <c r="E43" s="19" t="s">
        <v>161</v>
      </c>
      <c r="F43" s="21">
        <v>0</v>
      </c>
      <c r="G43" s="21">
        <v>0</v>
      </c>
      <c r="H43" s="21">
        <f>ROUND(D43*F43, 0)</f>
        <v>0</v>
      </c>
      <c r="I43" s="21">
        <f>ROUND(D43*G43, 0)</f>
        <v>0</v>
      </c>
    </row>
    <row r="44" spans="1:9">
      <c r="A44" s="22"/>
      <c r="B44" s="19"/>
      <c r="C44" s="19"/>
      <c r="D44" s="20"/>
      <c r="E44" s="19"/>
      <c r="F44" s="21"/>
      <c r="G44" s="21"/>
      <c r="H44" s="21"/>
      <c r="I44" s="21"/>
    </row>
    <row r="45" spans="1:9" ht="102">
      <c r="A45" s="22">
        <v>4</v>
      </c>
      <c r="B45" s="19" t="s">
        <v>291</v>
      </c>
      <c r="C45" s="99" t="s">
        <v>497</v>
      </c>
      <c r="D45" s="20">
        <v>949</v>
      </c>
      <c r="E45" s="19" t="s">
        <v>161</v>
      </c>
      <c r="F45" s="21">
        <v>0</v>
      </c>
      <c r="G45" s="21">
        <v>0</v>
      </c>
      <c r="H45" s="21">
        <f>ROUND(D45*F45, 0)</f>
        <v>0</v>
      </c>
      <c r="I45" s="21">
        <f>ROUND(D45*G45, 0)</f>
        <v>0</v>
      </c>
    </row>
    <row r="46" spans="1:9" ht="15.75" thickBot="1">
      <c r="A46" s="40"/>
      <c r="B46" s="41"/>
      <c r="C46" s="100" t="s">
        <v>292</v>
      </c>
      <c r="D46" s="42"/>
      <c r="E46" s="41"/>
      <c r="F46" s="43"/>
      <c r="G46" s="43"/>
      <c r="H46" s="43"/>
      <c r="I46" s="43"/>
    </row>
    <row r="47" spans="1:9" ht="15.75" thickBot="1">
      <c r="A47" s="142" t="s">
        <v>293</v>
      </c>
      <c r="B47" s="143"/>
      <c r="C47" s="143"/>
      <c r="D47" s="143"/>
      <c r="E47" s="143"/>
      <c r="F47" s="143"/>
      <c r="G47" s="143"/>
      <c r="H47" s="143"/>
      <c r="I47" s="144"/>
    </row>
    <row r="48" spans="1:9" ht="51">
      <c r="A48" s="32">
        <v>1</v>
      </c>
      <c r="B48" s="33" t="s">
        <v>294</v>
      </c>
      <c r="C48" s="33" t="s">
        <v>295</v>
      </c>
      <c r="D48" s="34">
        <v>26</v>
      </c>
      <c r="E48" s="33" t="s">
        <v>161</v>
      </c>
      <c r="F48" s="35">
        <v>0</v>
      </c>
      <c r="G48" s="35">
        <v>0</v>
      </c>
      <c r="H48" s="35">
        <f>ROUND(D48*F48, 0)</f>
        <v>0</v>
      </c>
      <c r="I48" s="35">
        <f>ROUND(D48*G48, 0)</f>
        <v>0</v>
      </c>
    </row>
    <row r="49" spans="1:9">
      <c r="A49" s="22"/>
      <c r="B49" s="19"/>
      <c r="C49" s="19"/>
      <c r="D49" s="20"/>
      <c r="E49" s="19"/>
      <c r="F49" s="21"/>
      <c r="G49" s="21"/>
      <c r="H49" s="21"/>
      <c r="I49" s="21"/>
    </row>
    <row r="50" spans="1:9" ht="90" thickBot="1">
      <c r="A50" s="40">
        <v>2</v>
      </c>
      <c r="B50" s="41" t="s">
        <v>296</v>
      </c>
      <c r="C50" s="41" t="s">
        <v>297</v>
      </c>
      <c r="D50" s="42">
        <v>26</v>
      </c>
      <c r="E50" s="41" t="s">
        <v>161</v>
      </c>
      <c r="F50" s="43">
        <v>0</v>
      </c>
      <c r="G50" s="43">
        <v>0</v>
      </c>
      <c r="H50" s="43">
        <f>ROUND(D50*F50, 0)</f>
        <v>0</v>
      </c>
      <c r="I50" s="43">
        <f>ROUND(D50*G50, 0)</f>
        <v>0</v>
      </c>
    </row>
    <row r="51" spans="1:9" ht="15.75" thickBot="1">
      <c r="A51" s="145" t="s">
        <v>298</v>
      </c>
      <c r="B51" s="146"/>
      <c r="C51" s="146"/>
      <c r="D51" s="146"/>
      <c r="E51" s="146"/>
      <c r="F51" s="146"/>
      <c r="G51" s="146"/>
      <c r="H51" s="146"/>
      <c r="I51" s="147"/>
    </row>
    <row r="52" spans="1:9" ht="102">
      <c r="A52" s="32">
        <v>1</v>
      </c>
      <c r="B52" s="33" t="s">
        <v>299</v>
      </c>
      <c r="C52" s="101" t="s">
        <v>300</v>
      </c>
      <c r="D52" s="34">
        <v>41</v>
      </c>
      <c r="E52" s="33" t="s">
        <v>161</v>
      </c>
      <c r="F52" s="35">
        <v>0</v>
      </c>
      <c r="G52" s="35">
        <v>0</v>
      </c>
      <c r="H52" s="35">
        <f>ROUND(D52*F52, 0)</f>
        <v>0</v>
      </c>
      <c r="I52" s="35">
        <f>ROUND(D52*G52, 0)</f>
        <v>0</v>
      </c>
    </row>
    <row r="53" spans="1:9">
      <c r="A53" s="22"/>
      <c r="B53" s="19"/>
      <c r="C53" s="99" t="s">
        <v>301</v>
      </c>
      <c r="D53" s="20"/>
      <c r="E53" s="19"/>
      <c r="F53" s="21"/>
      <c r="G53" s="21"/>
      <c r="H53" s="21"/>
      <c r="I53" s="21"/>
    </row>
    <row r="54" spans="1:9">
      <c r="A54" s="22"/>
      <c r="B54" s="19"/>
      <c r="C54" s="19"/>
      <c r="D54" s="20"/>
      <c r="E54" s="19"/>
      <c r="F54" s="21"/>
      <c r="G54" s="21"/>
      <c r="H54" s="21"/>
      <c r="I54" s="21"/>
    </row>
    <row r="55" spans="1:9" ht="102">
      <c r="A55" s="22">
        <v>2</v>
      </c>
      <c r="B55" s="19" t="s">
        <v>302</v>
      </c>
      <c r="C55" s="99" t="s">
        <v>303</v>
      </c>
      <c r="D55" s="20">
        <v>40</v>
      </c>
      <c r="E55" s="19" t="s">
        <v>161</v>
      </c>
      <c r="F55" s="21">
        <v>0</v>
      </c>
      <c r="G55" s="21">
        <v>0</v>
      </c>
      <c r="H55" s="21">
        <f>ROUND(D55*F55, 0)</f>
        <v>0</v>
      </c>
      <c r="I55" s="21">
        <f>ROUND(D55*G55, 0)</f>
        <v>0</v>
      </c>
    </row>
    <row r="56" spans="1:9" ht="51">
      <c r="A56" s="22"/>
      <c r="B56" s="19"/>
      <c r="C56" s="99" t="s">
        <v>304</v>
      </c>
      <c r="D56" s="20"/>
      <c r="E56" s="19"/>
      <c r="F56" s="21"/>
      <c r="G56" s="21"/>
      <c r="H56" s="21"/>
      <c r="I56" s="21"/>
    </row>
    <row r="57" spans="1:9">
      <c r="A57" s="22"/>
      <c r="B57" s="19"/>
      <c r="C57" s="19"/>
      <c r="D57" s="20"/>
      <c r="E57" s="19"/>
      <c r="F57" s="21"/>
      <c r="G57" s="21"/>
      <c r="H57" s="21"/>
      <c r="I57" s="21"/>
    </row>
    <row r="58" spans="1:9" ht="102.75" thickBot="1">
      <c r="A58" s="40">
        <v>3</v>
      </c>
      <c r="B58" s="41" t="s">
        <v>305</v>
      </c>
      <c r="C58" s="41" t="s">
        <v>306</v>
      </c>
      <c r="D58" s="42">
        <v>80</v>
      </c>
      <c r="E58" s="41" t="s">
        <v>161</v>
      </c>
      <c r="F58" s="43">
        <v>0</v>
      </c>
      <c r="G58" s="43">
        <v>0</v>
      </c>
      <c r="H58" s="43">
        <f>ROUND(D58*F58, 0)</f>
        <v>0</v>
      </c>
      <c r="I58" s="43">
        <f>ROUND(D58*G58, 0)</f>
        <v>0</v>
      </c>
    </row>
    <row r="59" spans="1:9" ht="15.75" thickBot="1">
      <c r="A59" s="142" t="s">
        <v>307</v>
      </c>
      <c r="B59" s="143"/>
      <c r="C59" s="143"/>
      <c r="D59" s="143"/>
      <c r="E59" s="143"/>
      <c r="F59" s="143"/>
      <c r="G59" s="143"/>
      <c r="H59" s="143"/>
      <c r="I59" s="144"/>
    </row>
    <row r="60" spans="1:9" ht="102">
      <c r="A60" s="32">
        <v>1</v>
      </c>
      <c r="B60" s="33" t="s">
        <v>308</v>
      </c>
      <c r="C60" s="33" t="s">
        <v>309</v>
      </c>
      <c r="D60" s="34">
        <v>51</v>
      </c>
      <c r="E60" s="33" t="s">
        <v>161</v>
      </c>
      <c r="F60" s="35">
        <v>0</v>
      </c>
      <c r="G60" s="35">
        <v>0</v>
      </c>
      <c r="H60" s="35">
        <f>ROUND(D60*F60, 0)</f>
        <v>0</v>
      </c>
      <c r="I60" s="35">
        <f>ROUND(D60*G60, 0)</f>
        <v>0</v>
      </c>
    </row>
    <row r="61" spans="1:9">
      <c r="A61" s="22"/>
      <c r="B61" s="19"/>
      <c r="C61" s="19"/>
      <c r="D61" s="20"/>
      <c r="E61" s="19"/>
      <c r="F61" s="21"/>
      <c r="G61" s="21"/>
      <c r="H61" s="21"/>
      <c r="I61" s="21"/>
    </row>
    <row r="62" spans="1:9" ht="102">
      <c r="A62" s="22">
        <v>2</v>
      </c>
      <c r="B62" s="19" t="s">
        <v>310</v>
      </c>
      <c r="C62" s="99" t="s">
        <v>311</v>
      </c>
      <c r="D62" s="20">
        <v>11</v>
      </c>
      <c r="E62" s="19" t="s">
        <v>161</v>
      </c>
      <c r="F62" s="21">
        <v>0</v>
      </c>
      <c r="G62" s="21">
        <v>0</v>
      </c>
      <c r="H62" s="21">
        <f>ROUND(D62*F62, 0)</f>
        <v>0</v>
      </c>
      <c r="I62" s="21">
        <f>ROUND(D62*G62, 0)</f>
        <v>0</v>
      </c>
    </row>
    <row r="63" spans="1:9">
      <c r="A63" s="22"/>
      <c r="B63" s="19"/>
      <c r="C63" s="99" t="s">
        <v>312</v>
      </c>
      <c r="D63" s="20"/>
      <c r="E63" s="19"/>
      <c r="F63" s="21"/>
      <c r="G63" s="21"/>
      <c r="H63" s="21"/>
      <c r="I63" s="21"/>
    </row>
    <row r="64" spans="1:9">
      <c r="A64" s="22"/>
      <c r="B64" s="19"/>
      <c r="C64" s="19"/>
      <c r="D64" s="20"/>
      <c r="E64" s="19"/>
      <c r="F64" s="21"/>
      <c r="G64" s="21"/>
      <c r="H64" s="21"/>
      <c r="I64" s="21"/>
    </row>
    <row r="65" spans="1:9" ht="114.75">
      <c r="A65" s="22">
        <v>3</v>
      </c>
      <c r="B65" s="19" t="s">
        <v>313</v>
      </c>
      <c r="C65" s="19" t="s">
        <v>314</v>
      </c>
      <c r="D65" s="20">
        <v>9</v>
      </c>
      <c r="E65" s="19" t="s">
        <v>161</v>
      </c>
      <c r="F65" s="21">
        <v>0</v>
      </c>
      <c r="G65" s="21">
        <v>0</v>
      </c>
      <c r="H65" s="21">
        <f>ROUND(D65*F65, 0)</f>
        <v>0</v>
      </c>
      <c r="I65" s="21">
        <f>ROUND(D65*G65, 0)</f>
        <v>0</v>
      </c>
    </row>
    <row r="66" spans="1:9">
      <c r="A66" s="22"/>
      <c r="B66" s="19"/>
      <c r="C66" s="19"/>
      <c r="D66" s="20"/>
      <c r="E66" s="19"/>
      <c r="F66" s="21"/>
      <c r="G66" s="21"/>
      <c r="H66" s="21"/>
      <c r="I66" s="21"/>
    </row>
    <row r="67" spans="1:9" ht="114.75">
      <c r="A67" s="22">
        <v>4</v>
      </c>
      <c r="B67" s="19" t="s">
        <v>315</v>
      </c>
      <c r="C67" s="19" t="s">
        <v>316</v>
      </c>
      <c r="D67" s="20">
        <v>38</v>
      </c>
      <c r="E67" s="19" t="s">
        <v>161</v>
      </c>
      <c r="F67" s="21">
        <v>0</v>
      </c>
      <c r="G67" s="21">
        <v>0</v>
      </c>
      <c r="H67" s="21">
        <f>ROUND(D67*F67, 0)</f>
        <v>0</v>
      </c>
      <c r="I67" s="21">
        <f>ROUND(D67*G67, 0)</f>
        <v>0</v>
      </c>
    </row>
    <row r="68" spans="1:9">
      <c r="A68" s="22"/>
      <c r="B68" s="19"/>
      <c r="C68" s="19"/>
      <c r="D68" s="20"/>
      <c r="E68" s="19"/>
      <c r="F68" s="21"/>
      <c r="G68" s="21"/>
      <c r="H68" s="21"/>
      <c r="I68" s="21"/>
    </row>
    <row r="69" spans="1:9" ht="102">
      <c r="A69" s="22">
        <v>5</v>
      </c>
      <c r="B69" s="19" t="s">
        <v>317</v>
      </c>
      <c r="C69" s="99" t="s">
        <v>318</v>
      </c>
      <c r="D69" s="20">
        <v>51</v>
      </c>
      <c r="E69" s="19" t="s">
        <v>161</v>
      </c>
      <c r="F69" s="21">
        <v>0</v>
      </c>
      <c r="G69" s="21">
        <v>0</v>
      </c>
      <c r="H69" s="21">
        <f>ROUND(D69*F69, 0)</f>
        <v>0</v>
      </c>
      <c r="I69" s="21">
        <f>ROUND(D69*G69, 0)</f>
        <v>0</v>
      </c>
    </row>
    <row r="70" spans="1:9" ht="102">
      <c r="A70" s="22"/>
      <c r="B70" s="19"/>
      <c r="C70" s="99" t="s">
        <v>319</v>
      </c>
      <c r="D70" s="20"/>
      <c r="E70" s="19"/>
      <c r="F70" s="21"/>
      <c r="G70" s="21"/>
      <c r="H70" s="21"/>
      <c r="I70" s="21"/>
    </row>
    <row r="71" spans="1:9">
      <c r="A71" s="22"/>
      <c r="B71" s="19"/>
      <c r="C71" s="19"/>
      <c r="D71" s="20"/>
      <c r="E71" s="19"/>
      <c r="F71" s="21"/>
      <c r="G71" s="21"/>
      <c r="H71" s="21"/>
      <c r="I71" s="21"/>
    </row>
    <row r="72" spans="1:9" ht="102">
      <c r="A72" s="22">
        <v>6</v>
      </c>
      <c r="B72" s="19" t="s">
        <v>320</v>
      </c>
      <c r="C72" s="99" t="s">
        <v>321</v>
      </c>
      <c r="D72" s="20">
        <v>38</v>
      </c>
      <c r="E72" s="19" t="s">
        <v>161</v>
      </c>
      <c r="F72" s="21">
        <v>0</v>
      </c>
      <c r="G72" s="21">
        <v>0</v>
      </c>
      <c r="H72" s="21">
        <f>ROUND(D72*F72, 0)</f>
        <v>0</v>
      </c>
      <c r="I72" s="21">
        <f>ROUND(D72*G72, 0)</f>
        <v>0</v>
      </c>
    </row>
    <row r="73" spans="1:9" ht="89.25">
      <c r="A73" s="22"/>
      <c r="B73" s="19"/>
      <c r="C73" s="99" t="s">
        <v>322</v>
      </c>
      <c r="D73" s="20"/>
      <c r="E73" s="19"/>
      <c r="F73" s="21"/>
      <c r="G73" s="21"/>
      <c r="H73" s="21"/>
      <c r="I73" s="21"/>
    </row>
    <row r="74" spans="1:9">
      <c r="A74" s="22"/>
      <c r="B74" s="19"/>
      <c r="C74" s="99" t="s">
        <v>323</v>
      </c>
      <c r="D74" s="20"/>
      <c r="E74" s="19"/>
      <c r="F74" s="21"/>
      <c r="G74" s="21"/>
      <c r="H74" s="21"/>
      <c r="I74" s="21"/>
    </row>
    <row r="75" spans="1:9">
      <c r="A75" s="22"/>
      <c r="B75" s="19"/>
      <c r="C75" s="19"/>
      <c r="D75" s="20"/>
      <c r="E75" s="19"/>
      <c r="F75" s="21"/>
      <c r="G75" s="21"/>
      <c r="H75" s="21"/>
      <c r="I75" s="21"/>
    </row>
    <row r="76" spans="1:9" ht="114.75">
      <c r="A76" s="22">
        <v>7</v>
      </c>
      <c r="B76" s="19" t="s">
        <v>324</v>
      </c>
      <c r="C76" s="99" t="s">
        <v>325</v>
      </c>
      <c r="D76" s="20">
        <v>0</v>
      </c>
      <c r="E76" s="19" t="s">
        <v>55</v>
      </c>
      <c r="F76" s="21">
        <v>0</v>
      </c>
      <c r="G76" s="21">
        <v>0</v>
      </c>
      <c r="H76" s="21">
        <f>ROUND(D76*F76, 0)</f>
        <v>0</v>
      </c>
      <c r="I76" s="21">
        <f>ROUND(D76*G76, 0)</f>
        <v>0</v>
      </c>
    </row>
    <row r="77" spans="1:9" ht="38.25">
      <c r="A77" s="22"/>
      <c r="B77" s="19"/>
      <c r="C77" s="99" t="s">
        <v>326</v>
      </c>
      <c r="D77" s="20"/>
      <c r="E77" s="19"/>
      <c r="F77" s="21"/>
      <c r="G77" s="21"/>
      <c r="H77" s="21"/>
      <c r="I77" s="21"/>
    </row>
    <row r="78" spans="1:9">
      <c r="A78" s="22"/>
      <c r="B78" s="19"/>
      <c r="C78" s="19"/>
      <c r="D78" s="20"/>
      <c r="E78" s="19"/>
      <c r="F78" s="21"/>
      <c r="G78" s="21"/>
      <c r="H78" s="21"/>
      <c r="I78" s="21"/>
    </row>
    <row r="79" spans="1:9" ht="102">
      <c r="A79" s="22">
        <v>8</v>
      </c>
      <c r="B79" s="19" t="s">
        <v>327</v>
      </c>
      <c r="C79" s="99" t="s">
        <v>328</v>
      </c>
      <c r="D79" s="20">
        <v>588</v>
      </c>
      <c r="E79" s="19" t="s">
        <v>161</v>
      </c>
      <c r="F79" s="21">
        <v>0</v>
      </c>
      <c r="G79" s="21">
        <v>0</v>
      </c>
      <c r="H79" s="21">
        <f>ROUND(D79*F79, 0)</f>
        <v>0</v>
      </c>
      <c r="I79" s="21">
        <f>ROUND(D79*G79, 0)</f>
        <v>0</v>
      </c>
    </row>
    <row r="80" spans="1:9" ht="64.5" thickBot="1">
      <c r="A80" s="40"/>
      <c r="B80" s="41"/>
      <c r="C80" s="100" t="s">
        <v>329</v>
      </c>
      <c r="D80" s="42"/>
      <c r="E80" s="41"/>
      <c r="F80" s="43"/>
      <c r="G80" s="43"/>
      <c r="H80" s="43"/>
      <c r="I80" s="43"/>
    </row>
    <row r="81" spans="1:9" ht="15.75" thickBot="1">
      <c r="A81" s="142" t="s">
        <v>330</v>
      </c>
      <c r="B81" s="143"/>
      <c r="C81" s="143"/>
      <c r="D81" s="143"/>
      <c r="E81" s="143"/>
      <c r="F81" s="143"/>
      <c r="G81" s="143"/>
      <c r="H81" s="143"/>
      <c r="I81" s="144"/>
    </row>
    <row r="82" spans="1:9" ht="102">
      <c r="A82" s="32">
        <v>1</v>
      </c>
      <c r="B82" s="33" t="s">
        <v>331</v>
      </c>
      <c r="C82" s="33" t="s">
        <v>332</v>
      </c>
      <c r="D82" s="34">
        <v>62</v>
      </c>
      <c r="E82" s="33" t="s">
        <v>55</v>
      </c>
      <c r="F82" s="35">
        <v>0</v>
      </c>
      <c r="G82" s="35">
        <v>0</v>
      </c>
      <c r="H82" s="35">
        <f>ROUND(D82*F82, 0)</f>
        <v>0</v>
      </c>
      <c r="I82" s="35">
        <f>ROUND(D82*G82, 0)</f>
        <v>0</v>
      </c>
    </row>
    <row r="83" spans="1:9">
      <c r="A83" s="22"/>
      <c r="B83" s="19"/>
      <c r="C83" s="19"/>
      <c r="D83" s="20"/>
      <c r="E83" s="19"/>
      <c r="F83" s="21"/>
      <c r="G83" s="21"/>
      <c r="H83" s="21"/>
      <c r="I83" s="21"/>
    </row>
    <row r="84" spans="1:9" ht="102">
      <c r="A84" s="22">
        <v>2</v>
      </c>
      <c r="B84" s="19" t="s">
        <v>333</v>
      </c>
      <c r="C84" s="19" t="s">
        <v>334</v>
      </c>
      <c r="D84" s="20">
        <v>36</v>
      </c>
      <c r="E84" s="19" t="s">
        <v>55</v>
      </c>
      <c r="F84" s="21">
        <v>0</v>
      </c>
      <c r="G84" s="21">
        <v>0</v>
      </c>
      <c r="H84" s="21">
        <f>ROUND(D84*F84, 0)</f>
        <v>0</v>
      </c>
      <c r="I84" s="21">
        <f>ROUND(D84*G84, 0)</f>
        <v>0</v>
      </c>
    </row>
    <row r="85" spans="1:9">
      <c r="A85" s="22"/>
      <c r="B85" s="19"/>
      <c r="C85" s="19"/>
      <c r="D85" s="20"/>
      <c r="E85" s="19"/>
      <c r="F85" s="21"/>
      <c r="G85" s="21"/>
      <c r="H85" s="21"/>
      <c r="I85" s="21"/>
    </row>
    <row r="86" spans="1:9" ht="51.75" thickBot="1">
      <c r="A86" s="40">
        <v>3</v>
      </c>
      <c r="B86" s="41" t="s">
        <v>335</v>
      </c>
      <c r="C86" s="41" t="s">
        <v>336</v>
      </c>
      <c r="D86" s="42">
        <v>750</v>
      </c>
      <c r="E86" s="41" t="s">
        <v>55</v>
      </c>
      <c r="F86" s="43">
        <v>0</v>
      </c>
      <c r="G86" s="43">
        <v>0</v>
      </c>
      <c r="H86" s="43">
        <f>ROUND(D86*F86, 0)</f>
        <v>0</v>
      </c>
      <c r="I86" s="43">
        <f>ROUND(D86*G86, 0)</f>
        <v>0</v>
      </c>
    </row>
    <row r="87" spans="1:9" ht="15.75" thickBot="1">
      <c r="A87" s="145" t="s">
        <v>337</v>
      </c>
      <c r="B87" s="146"/>
      <c r="C87" s="146"/>
      <c r="D87" s="146"/>
      <c r="E87" s="146"/>
      <c r="F87" s="146"/>
      <c r="G87" s="146"/>
      <c r="H87" s="146"/>
      <c r="I87" s="147"/>
    </row>
    <row r="88" spans="1:9" ht="114.75">
      <c r="A88" s="32">
        <v>1</v>
      </c>
      <c r="B88" s="33" t="s">
        <v>338</v>
      </c>
      <c r="C88" s="130" t="s">
        <v>502</v>
      </c>
      <c r="D88" s="34">
        <v>1</v>
      </c>
      <c r="E88" s="33" t="s">
        <v>43</v>
      </c>
      <c r="F88" s="35">
        <v>0</v>
      </c>
      <c r="G88" s="35">
        <v>0</v>
      </c>
      <c r="H88" s="35">
        <f>ROUND(D88*F88, 0)</f>
        <v>0</v>
      </c>
      <c r="I88" s="35">
        <f>ROUND(D88*G88, 0)</f>
        <v>0</v>
      </c>
    </row>
    <row r="89" spans="1:9">
      <c r="A89" s="22"/>
      <c r="B89" s="19"/>
      <c r="C89" s="99" t="s">
        <v>339</v>
      </c>
      <c r="D89" s="20"/>
      <c r="E89" s="19"/>
      <c r="F89" s="21"/>
      <c r="G89" s="21"/>
      <c r="H89" s="21"/>
      <c r="I89" s="21"/>
    </row>
    <row r="90" spans="1:9">
      <c r="A90" s="22"/>
      <c r="B90" s="19"/>
      <c r="C90" s="19"/>
      <c r="D90" s="20"/>
      <c r="E90" s="19"/>
      <c r="F90" s="21"/>
      <c r="G90" s="21"/>
      <c r="H90" s="21"/>
      <c r="I90" s="21"/>
    </row>
    <row r="91" spans="1:9" ht="114.75">
      <c r="A91" s="22">
        <v>2</v>
      </c>
      <c r="B91" s="19" t="s">
        <v>340</v>
      </c>
      <c r="C91" s="131" t="s">
        <v>499</v>
      </c>
      <c r="D91" s="20">
        <v>1</v>
      </c>
      <c r="E91" s="19" t="s">
        <v>43</v>
      </c>
      <c r="F91" s="21">
        <v>0</v>
      </c>
      <c r="G91" s="21">
        <v>0</v>
      </c>
      <c r="H91" s="21">
        <f>ROUND(D91*F91, 0)</f>
        <v>0</v>
      </c>
      <c r="I91" s="21">
        <f>ROUND(D91*G91, 0)</f>
        <v>0</v>
      </c>
    </row>
    <row r="92" spans="1:9">
      <c r="A92" s="22"/>
      <c r="B92" s="19"/>
      <c r="C92" s="99" t="s">
        <v>341</v>
      </c>
      <c r="D92" s="20"/>
      <c r="E92" s="19"/>
      <c r="F92" s="21"/>
      <c r="G92" s="21"/>
      <c r="H92" s="21"/>
      <c r="I92" s="21"/>
    </row>
    <row r="93" spans="1:9">
      <c r="A93" s="22"/>
      <c r="B93" s="19"/>
      <c r="C93" s="19"/>
      <c r="D93" s="20"/>
      <c r="E93" s="19"/>
      <c r="F93" s="21"/>
      <c r="G93" s="21"/>
      <c r="H93" s="21"/>
      <c r="I93" s="21"/>
    </row>
    <row r="94" spans="1:9" ht="102">
      <c r="A94" s="22">
        <v>3</v>
      </c>
      <c r="B94" s="19" t="s">
        <v>342</v>
      </c>
      <c r="C94" s="99" t="s">
        <v>343</v>
      </c>
      <c r="D94" s="20">
        <v>1</v>
      </c>
      <c r="E94" s="19" t="s">
        <v>43</v>
      </c>
      <c r="F94" s="21">
        <v>0</v>
      </c>
      <c r="G94" s="21">
        <v>0</v>
      </c>
      <c r="H94" s="21">
        <f>ROUND(D94*F94, 0)</f>
        <v>0</v>
      </c>
      <c r="I94" s="21">
        <f>ROUND(D94*G94, 0)</f>
        <v>0</v>
      </c>
    </row>
    <row r="95" spans="1:9">
      <c r="A95" s="22"/>
      <c r="B95" s="19"/>
      <c r="C95" s="99" t="s">
        <v>344</v>
      </c>
      <c r="D95" s="20"/>
      <c r="E95" s="19"/>
      <c r="F95" s="21"/>
      <c r="G95" s="21"/>
      <c r="H95" s="21"/>
      <c r="I95" s="21"/>
    </row>
    <row r="96" spans="1:9">
      <c r="A96" s="22"/>
      <c r="B96" s="19"/>
      <c r="C96" s="19"/>
      <c r="D96" s="20"/>
      <c r="E96" s="19"/>
      <c r="F96" s="21"/>
      <c r="G96" s="21"/>
      <c r="H96" s="21"/>
      <c r="I96" s="21"/>
    </row>
    <row r="97" spans="1:9" ht="102">
      <c r="A97" s="22">
        <v>4</v>
      </c>
      <c r="B97" s="19" t="s">
        <v>345</v>
      </c>
      <c r="C97" s="131" t="s">
        <v>500</v>
      </c>
      <c r="D97" s="20">
        <v>2</v>
      </c>
      <c r="E97" s="19" t="s">
        <v>43</v>
      </c>
      <c r="F97" s="21">
        <v>0</v>
      </c>
      <c r="G97" s="21">
        <v>0</v>
      </c>
      <c r="H97" s="21">
        <f>ROUND(D97*F97, 0)</f>
        <v>0</v>
      </c>
      <c r="I97" s="21">
        <f>ROUND(D97*G97, 0)</f>
        <v>0</v>
      </c>
    </row>
    <row r="98" spans="1:9">
      <c r="A98" s="22"/>
      <c r="B98" s="19"/>
      <c r="C98" s="99" t="s">
        <v>346</v>
      </c>
      <c r="D98" s="20"/>
      <c r="E98" s="19"/>
      <c r="F98" s="21"/>
      <c r="G98" s="21"/>
      <c r="H98" s="21"/>
      <c r="I98" s="21"/>
    </row>
    <row r="99" spans="1:9">
      <c r="A99" s="22"/>
      <c r="B99" s="19"/>
      <c r="C99" s="19"/>
      <c r="D99" s="20"/>
      <c r="E99" s="19"/>
      <c r="F99" s="21"/>
      <c r="G99" s="21"/>
      <c r="H99" s="21"/>
      <c r="I99" s="21"/>
    </row>
    <row r="100" spans="1:9" ht="102">
      <c r="A100" s="22">
        <v>5</v>
      </c>
      <c r="B100" s="19" t="s">
        <v>347</v>
      </c>
      <c r="C100" s="131" t="s">
        <v>501</v>
      </c>
      <c r="D100" s="20">
        <v>1</v>
      </c>
      <c r="E100" s="19" t="s">
        <v>43</v>
      </c>
      <c r="F100" s="21">
        <v>0</v>
      </c>
      <c r="G100" s="21">
        <v>0</v>
      </c>
      <c r="H100" s="21">
        <f>ROUND(D100*F100, 0)</f>
        <v>0</v>
      </c>
      <c r="I100" s="21">
        <f>ROUND(D100*G100, 0)</f>
        <v>0</v>
      </c>
    </row>
    <row r="101" spans="1:9">
      <c r="A101" s="22"/>
      <c r="B101" s="19"/>
      <c r="C101" s="99" t="s">
        <v>348</v>
      </c>
      <c r="D101" s="20"/>
      <c r="E101" s="19"/>
      <c r="F101" s="21"/>
      <c r="G101" s="21"/>
      <c r="H101" s="21"/>
      <c r="I101" s="21"/>
    </row>
    <row r="102" spans="1:9">
      <c r="A102" s="22"/>
      <c r="B102" s="19"/>
      <c r="C102" s="19"/>
      <c r="D102" s="20"/>
      <c r="E102" s="19"/>
      <c r="F102" s="21"/>
      <c r="G102" s="21"/>
      <c r="H102" s="21"/>
      <c r="I102" s="21"/>
    </row>
    <row r="103" spans="1:9" ht="114.75">
      <c r="A103" s="22">
        <v>6</v>
      </c>
      <c r="B103" s="19" t="s">
        <v>349</v>
      </c>
      <c r="C103" s="19" t="s">
        <v>503</v>
      </c>
      <c r="D103" s="20">
        <v>4</v>
      </c>
      <c r="E103" s="19" t="s">
        <v>43</v>
      </c>
      <c r="F103" s="21">
        <v>0</v>
      </c>
      <c r="G103" s="21">
        <v>0</v>
      </c>
      <c r="H103" s="21">
        <f>ROUND(D103*F103, 0)</f>
        <v>0</v>
      </c>
      <c r="I103" s="21">
        <f>ROUND(D103*G103, 0)</f>
        <v>0</v>
      </c>
    </row>
    <row r="104" spans="1:9">
      <c r="A104" s="22"/>
      <c r="B104" s="19"/>
      <c r="C104" s="19"/>
      <c r="D104" s="20"/>
      <c r="E104" s="19"/>
      <c r="F104" s="21"/>
      <c r="G104" s="21"/>
      <c r="H104" s="21"/>
      <c r="I104" s="21"/>
    </row>
    <row r="105" spans="1:9" ht="89.25">
      <c r="A105" s="22">
        <v>7</v>
      </c>
      <c r="B105" s="19" t="s">
        <v>350</v>
      </c>
      <c r="C105" s="19" t="s">
        <v>504</v>
      </c>
      <c r="D105" s="20">
        <v>1</v>
      </c>
      <c r="E105" s="19" t="s">
        <v>43</v>
      </c>
      <c r="F105" s="21">
        <v>0</v>
      </c>
      <c r="G105" s="21">
        <v>0</v>
      </c>
      <c r="H105" s="21">
        <f>ROUND(D105*F105, 0)</f>
        <v>0</v>
      </c>
      <c r="I105" s="21">
        <f>ROUND(D105*G105, 0)</f>
        <v>0</v>
      </c>
    </row>
    <row r="106" spans="1:9">
      <c r="A106" s="22"/>
      <c r="B106" s="19"/>
      <c r="C106" s="19"/>
      <c r="D106" s="20"/>
      <c r="E106" s="19"/>
      <c r="F106" s="21"/>
      <c r="G106" s="21"/>
      <c r="H106" s="21"/>
      <c r="I106" s="21"/>
    </row>
    <row r="107" spans="1:9" ht="90" thickBot="1">
      <c r="A107" s="40">
        <v>8</v>
      </c>
      <c r="B107" s="41" t="s">
        <v>351</v>
      </c>
      <c r="C107" s="41" t="s">
        <v>505</v>
      </c>
      <c r="D107" s="42">
        <v>1</v>
      </c>
      <c r="E107" s="41" t="s">
        <v>43</v>
      </c>
      <c r="F107" s="43">
        <v>0</v>
      </c>
      <c r="G107" s="43">
        <v>0</v>
      </c>
      <c r="H107" s="43">
        <f>ROUND(D107*F107, 0)</f>
        <v>0</v>
      </c>
      <c r="I107" s="43">
        <f>ROUND(D107*G107, 0)</f>
        <v>0</v>
      </c>
    </row>
    <row r="108" spans="1:9" ht="15.75" thickBot="1">
      <c r="A108" s="145" t="s">
        <v>352</v>
      </c>
      <c r="B108" s="146"/>
      <c r="C108" s="146"/>
      <c r="D108" s="146"/>
      <c r="E108" s="146"/>
      <c r="F108" s="146"/>
      <c r="G108" s="146"/>
      <c r="H108" s="146"/>
      <c r="I108" s="147"/>
    </row>
    <row r="109" spans="1:9" ht="102">
      <c r="A109" s="32">
        <v>1</v>
      </c>
      <c r="B109" s="33" t="s">
        <v>353</v>
      </c>
      <c r="C109" s="33" t="s">
        <v>354</v>
      </c>
      <c r="D109" s="34">
        <v>1</v>
      </c>
      <c r="E109" s="33" t="s">
        <v>43</v>
      </c>
      <c r="F109" s="35">
        <v>0</v>
      </c>
      <c r="G109" s="35">
        <v>0</v>
      </c>
      <c r="H109" s="35">
        <f>ROUND(D109*F109, 0)</f>
        <v>0</v>
      </c>
      <c r="I109" s="35">
        <f>ROUND(D109*G109, 0)</f>
        <v>0</v>
      </c>
    </row>
    <row r="110" spans="1:9">
      <c r="A110" s="22"/>
      <c r="B110" s="19"/>
      <c r="C110" s="19"/>
      <c r="D110" s="20"/>
      <c r="E110" s="19"/>
      <c r="F110" s="21"/>
      <c r="G110" s="21"/>
      <c r="H110" s="21"/>
      <c r="I110" s="21"/>
    </row>
    <row r="111" spans="1:9" ht="38.25">
      <c r="A111" s="22">
        <v>2</v>
      </c>
      <c r="B111" s="19" t="s">
        <v>355</v>
      </c>
      <c r="C111" s="19" t="s">
        <v>356</v>
      </c>
      <c r="D111" s="20">
        <v>1</v>
      </c>
      <c r="E111" s="19" t="s">
        <v>43</v>
      </c>
      <c r="F111" s="21">
        <v>0</v>
      </c>
      <c r="G111" s="21">
        <v>0</v>
      </c>
      <c r="H111" s="21">
        <f>ROUND(D111*F111, 0)</f>
        <v>0</v>
      </c>
      <c r="I111" s="21">
        <f>ROUND(D111*G111, 0)</f>
        <v>0</v>
      </c>
    </row>
    <row r="112" spans="1:9">
      <c r="A112" s="22"/>
      <c r="B112" s="19"/>
      <c r="C112" s="19"/>
      <c r="D112" s="20"/>
      <c r="E112" s="19"/>
      <c r="F112" s="21"/>
      <c r="G112" s="21"/>
      <c r="H112" s="21"/>
      <c r="I112" s="21"/>
    </row>
    <row r="113" spans="1:9" ht="38.25">
      <c r="A113" s="40">
        <v>3</v>
      </c>
      <c r="B113" s="41" t="s">
        <v>357</v>
      </c>
      <c r="C113" s="41" t="s">
        <v>358</v>
      </c>
      <c r="D113" s="42">
        <v>1</v>
      </c>
      <c r="E113" s="41" t="s">
        <v>43</v>
      </c>
      <c r="F113" s="43">
        <v>0</v>
      </c>
      <c r="G113" s="43">
        <v>0</v>
      </c>
      <c r="H113" s="43">
        <f>ROUND(D113*F113, 0)</f>
        <v>0</v>
      </c>
      <c r="I113" s="43">
        <f>ROUND(D113*G113, 0)</f>
        <v>0</v>
      </c>
    </row>
    <row r="114" spans="1:9" ht="26.25" thickBot="1">
      <c r="A114" s="132">
        <v>4</v>
      </c>
      <c r="B114" s="37" t="s">
        <v>506</v>
      </c>
      <c r="C114" s="37" t="s">
        <v>507</v>
      </c>
      <c r="D114" s="38">
        <v>1</v>
      </c>
      <c r="E114" s="37" t="s">
        <v>43</v>
      </c>
      <c r="F114" s="39">
        <v>0</v>
      </c>
      <c r="G114" s="39">
        <v>0</v>
      </c>
      <c r="H114" s="43">
        <f>ROUND(D114*F114, 0)</f>
        <v>0</v>
      </c>
      <c r="I114" s="43">
        <f>ROUND(D114*G114, 0)</f>
        <v>0</v>
      </c>
    </row>
    <row r="115" spans="1:9" ht="15.75" thickBot="1">
      <c r="A115" s="145" t="s">
        <v>359</v>
      </c>
      <c r="B115" s="146"/>
      <c r="C115" s="146"/>
      <c r="D115" s="146"/>
      <c r="E115" s="146"/>
      <c r="F115" s="146"/>
      <c r="G115" s="146"/>
      <c r="H115" s="146"/>
      <c r="I115" s="147"/>
    </row>
    <row r="116" spans="1:9" ht="63.75">
      <c r="A116" s="32">
        <v>1</v>
      </c>
      <c r="B116" s="33" t="s">
        <v>360</v>
      </c>
      <c r="C116" s="33" t="s">
        <v>361</v>
      </c>
      <c r="D116" s="34">
        <v>149</v>
      </c>
      <c r="E116" s="33" t="s">
        <v>161</v>
      </c>
      <c r="F116" s="35">
        <v>0</v>
      </c>
      <c r="G116" s="35">
        <v>0</v>
      </c>
      <c r="H116" s="35">
        <f>ROUND(D116*F116, 0)</f>
        <v>0</v>
      </c>
      <c r="I116" s="35">
        <f>ROUND(D116*G116, 0)</f>
        <v>0</v>
      </c>
    </row>
    <row r="117" spans="1:9">
      <c r="A117" s="22"/>
      <c r="B117" s="19"/>
      <c r="C117" s="19"/>
      <c r="D117" s="20"/>
      <c r="E117" s="19"/>
      <c r="F117" s="21"/>
      <c r="G117" s="21"/>
      <c r="H117" s="21"/>
      <c r="I117" s="21"/>
    </row>
    <row r="118" spans="1:9" ht="102">
      <c r="A118" s="22">
        <v>2</v>
      </c>
      <c r="B118" s="19" t="s">
        <v>362</v>
      </c>
      <c r="C118" s="19" t="s">
        <v>363</v>
      </c>
      <c r="D118" s="20">
        <v>149</v>
      </c>
      <c r="E118" s="19" t="s">
        <v>161</v>
      </c>
      <c r="F118" s="21">
        <v>0</v>
      </c>
      <c r="G118" s="21">
        <v>0</v>
      </c>
      <c r="H118" s="21">
        <f>ROUND(D118*F118, 0)</f>
        <v>0</v>
      </c>
      <c r="I118" s="21">
        <f>ROUND(D118*G118, 0)</f>
        <v>0</v>
      </c>
    </row>
    <row r="119" spans="1:9">
      <c r="A119" s="22"/>
      <c r="B119" s="19"/>
      <c r="C119" s="19"/>
      <c r="D119" s="20"/>
      <c r="E119" s="19"/>
      <c r="F119" s="21"/>
      <c r="G119" s="21"/>
      <c r="H119" s="21"/>
      <c r="I119" s="21"/>
    </row>
    <row r="120" spans="1:9" ht="89.25">
      <c r="A120" s="22">
        <v>3</v>
      </c>
      <c r="B120" s="19" t="s">
        <v>364</v>
      </c>
      <c r="C120" s="19" t="s">
        <v>365</v>
      </c>
      <c r="D120" s="20">
        <v>340</v>
      </c>
      <c r="E120" s="19" t="s">
        <v>161</v>
      </c>
      <c r="F120" s="21">
        <v>0</v>
      </c>
      <c r="G120" s="21">
        <v>0</v>
      </c>
      <c r="H120" s="21">
        <f>ROUND(D120*F120, 0)</f>
        <v>0</v>
      </c>
      <c r="I120" s="21">
        <f>ROUND(D120*G120, 0)</f>
        <v>0</v>
      </c>
    </row>
    <row r="121" spans="1:9">
      <c r="A121" s="22"/>
      <c r="B121" s="19"/>
      <c r="C121" s="19"/>
      <c r="D121" s="20"/>
      <c r="E121" s="19"/>
      <c r="F121" s="21"/>
      <c r="G121" s="21"/>
      <c r="H121" s="21"/>
      <c r="I121" s="21"/>
    </row>
    <row r="122" spans="1:9" ht="39" thickBot="1">
      <c r="A122" s="40">
        <v>4</v>
      </c>
      <c r="B122" s="41" t="s">
        <v>366</v>
      </c>
      <c r="C122" s="41" t="s">
        <v>367</v>
      </c>
      <c r="D122" s="42">
        <v>340</v>
      </c>
      <c r="E122" s="41" t="s">
        <v>161</v>
      </c>
      <c r="F122" s="43">
        <v>0</v>
      </c>
      <c r="G122" s="43">
        <v>0</v>
      </c>
      <c r="H122" s="43">
        <f>ROUND(D122*F122, 0)</f>
        <v>0</v>
      </c>
      <c r="I122" s="43">
        <f>ROUND(D122*G122, 0)</f>
        <v>0</v>
      </c>
    </row>
    <row r="123" spans="1:9" ht="15.75" thickBot="1">
      <c r="A123" s="145" t="s">
        <v>368</v>
      </c>
      <c r="B123" s="146"/>
      <c r="C123" s="146"/>
      <c r="D123" s="146"/>
      <c r="E123" s="146"/>
      <c r="F123" s="146"/>
      <c r="G123" s="146"/>
      <c r="H123" s="146"/>
      <c r="I123" s="147"/>
    </row>
    <row r="124" spans="1:9" ht="102">
      <c r="A124" s="32">
        <v>1</v>
      </c>
      <c r="B124" s="33" t="s">
        <v>369</v>
      </c>
      <c r="C124" s="33" t="s">
        <v>370</v>
      </c>
      <c r="D124" s="34">
        <v>385</v>
      </c>
      <c r="E124" s="33" t="s">
        <v>161</v>
      </c>
      <c r="F124" s="35">
        <v>0</v>
      </c>
      <c r="G124" s="35">
        <v>0</v>
      </c>
      <c r="H124" s="35">
        <f>ROUND(D124*F124, 0)</f>
        <v>0</v>
      </c>
      <c r="I124" s="35">
        <f>ROUND(D124*G124, 0)</f>
        <v>0</v>
      </c>
    </row>
    <row r="125" spans="1:9">
      <c r="A125" s="22"/>
      <c r="B125" s="19"/>
      <c r="C125" s="19"/>
      <c r="D125" s="20"/>
      <c r="E125" s="19"/>
      <c r="F125" s="21"/>
      <c r="G125" s="21"/>
      <c r="H125" s="21"/>
      <c r="I125" s="21"/>
    </row>
    <row r="126" spans="1:9" ht="102">
      <c r="A126" s="22">
        <v>2</v>
      </c>
      <c r="B126" s="19" t="s">
        <v>371</v>
      </c>
      <c r="C126" s="99" t="s">
        <v>372</v>
      </c>
      <c r="D126" s="20">
        <v>385</v>
      </c>
      <c r="E126" s="19" t="s">
        <v>161</v>
      </c>
      <c r="F126" s="21">
        <v>0</v>
      </c>
      <c r="G126" s="21">
        <v>0</v>
      </c>
      <c r="H126" s="21">
        <f>ROUND(D126*F126, 0)</f>
        <v>0</v>
      </c>
      <c r="I126" s="21">
        <f>ROUND(D126*G126, 0)</f>
        <v>0</v>
      </c>
    </row>
    <row r="127" spans="1:9" ht="51">
      <c r="A127" s="22"/>
      <c r="B127" s="19"/>
      <c r="C127" s="99" t="s">
        <v>373</v>
      </c>
      <c r="D127" s="20"/>
      <c r="E127" s="19"/>
      <c r="F127" s="21"/>
      <c r="G127" s="21"/>
      <c r="H127" s="21"/>
      <c r="I127" s="21"/>
    </row>
    <row r="128" spans="1:9">
      <c r="A128" s="22"/>
      <c r="B128" s="19"/>
      <c r="C128" s="19"/>
      <c r="D128" s="20"/>
      <c r="E128" s="19"/>
      <c r="F128" s="21"/>
      <c r="G128" s="21"/>
      <c r="H128" s="21"/>
      <c r="I128" s="21"/>
    </row>
    <row r="129" spans="1:9" ht="89.25">
      <c r="A129" s="22">
        <v>3</v>
      </c>
      <c r="B129" s="19" t="s">
        <v>374</v>
      </c>
      <c r="C129" s="19" t="s">
        <v>375</v>
      </c>
      <c r="D129" s="20">
        <v>40</v>
      </c>
      <c r="E129" s="19" t="s">
        <v>161</v>
      </c>
      <c r="F129" s="21">
        <v>0</v>
      </c>
      <c r="G129" s="21">
        <v>0</v>
      </c>
      <c r="H129" s="21">
        <f>ROUND(D129*F129, 0)</f>
        <v>0</v>
      </c>
      <c r="I129" s="21">
        <f>ROUND(D129*G129, 0)</f>
        <v>0</v>
      </c>
    </row>
    <row r="130" spans="1:9">
      <c r="A130" s="22"/>
      <c r="B130" s="19"/>
      <c r="C130" s="19"/>
      <c r="D130" s="20"/>
      <c r="E130" s="19"/>
      <c r="F130" s="21"/>
      <c r="G130" s="21"/>
      <c r="H130" s="21"/>
      <c r="I130" s="21"/>
    </row>
    <row r="131" spans="1:9" ht="114.75">
      <c r="A131" s="22">
        <v>4</v>
      </c>
      <c r="B131" s="19" t="s">
        <v>376</v>
      </c>
      <c r="C131" s="99" t="s">
        <v>377</v>
      </c>
      <c r="D131" s="20">
        <v>345</v>
      </c>
      <c r="E131" s="19" t="s">
        <v>161</v>
      </c>
      <c r="F131" s="21">
        <v>0</v>
      </c>
      <c r="G131" s="21">
        <v>0</v>
      </c>
      <c r="H131" s="21">
        <f>ROUND(D131*F131, 0)</f>
        <v>0</v>
      </c>
      <c r="I131" s="21">
        <f>ROUND(D131*G131, 0)</f>
        <v>0</v>
      </c>
    </row>
    <row r="132" spans="1:9">
      <c r="A132" s="22"/>
      <c r="B132" s="19"/>
      <c r="C132" s="99" t="s">
        <v>378</v>
      </c>
      <c r="D132" s="20"/>
      <c r="E132" s="19"/>
      <c r="F132" s="21"/>
      <c r="G132" s="21"/>
      <c r="H132" s="21"/>
      <c r="I132" s="21"/>
    </row>
    <row r="133" spans="1:9">
      <c r="A133" s="22"/>
      <c r="B133" s="19"/>
      <c r="C133" s="19"/>
      <c r="D133" s="20"/>
      <c r="E133" s="19"/>
      <c r="F133" s="21"/>
      <c r="G133" s="21"/>
      <c r="H133" s="21"/>
      <c r="I133" s="21"/>
    </row>
    <row r="134" spans="1:9" ht="89.25">
      <c r="A134" s="22">
        <v>5</v>
      </c>
      <c r="B134" s="19" t="s">
        <v>379</v>
      </c>
      <c r="C134" s="19" t="s">
        <v>380</v>
      </c>
      <c r="D134" s="20">
        <v>61.3</v>
      </c>
      <c r="E134" s="19" t="s">
        <v>161</v>
      </c>
      <c r="F134" s="21">
        <v>0</v>
      </c>
      <c r="G134" s="21">
        <v>0</v>
      </c>
      <c r="H134" s="21">
        <f>ROUND(D134*F134, 0)</f>
        <v>0</v>
      </c>
      <c r="I134" s="21">
        <f>ROUND(D134*G134, 0)</f>
        <v>0</v>
      </c>
    </row>
    <row r="135" spans="1:9">
      <c r="A135" s="22"/>
      <c r="B135" s="19"/>
      <c r="C135" s="19"/>
      <c r="D135" s="20"/>
      <c r="E135" s="19"/>
      <c r="F135" s="21"/>
      <c r="G135" s="21"/>
      <c r="H135" s="21"/>
      <c r="I135" s="21"/>
    </row>
    <row r="136" spans="1:9" ht="114.75">
      <c r="A136" s="22">
        <v>6</v>
      </c>
      <c r="B136" s="19" t="s">
        <v>381</v>
      </c>
      <c r="C136" s="19" t="s">
        <v>382</v>
      </c>
      <c r="D136" s="20">
        <v>1216</v>
      </c>
      <c r="E136" s="19" t="s">
        <v>161</v>
      </c>
      <c r="F136" s="21">
        <v>0</v>
      </c>
      <c r="G136" s="21">
        <v>0</v>
      </c>
      <c r="H136" s="21">
        <f>ROUND(D136*F136, 0)</f>
        <v>0</v>
      </c>
      <c r="I136" s="21">
        <f>ROUND(D136*G136, 0)</f>
        <v>0</v>
      </c>
    </row>
    <row r="137" spans="1:9">
      <c r="A137" s="22"/>
      <c r="B137" s="19"/>
      <c r="C137" s="19"/>
      <c r="D137" s="20"/>
      <c r="E137" s="19"/>
      <c r="F137" s="21"/>
      <c r="G137" s="21"/>
      <c r="H137" s="21"/>
      <c r="I137" s="21"/>
    </row>
    <row r="138" spans="1:9" ht="102">
      <c r="A138" s="22">
        <v>7</v>
      </c>
      <c r="B138" s="19" t="s">
        <v>383</v>
      </c>
      <c r="C138" s="99" t="s">
        <v>384</v>
      </c>
      <c r="D138" s="20">
        <v>51</v>
      </c>
      <c r="E138" s="19" t="s">
        <v>161</v>
      </c>
      <c r="F138" s="21">
        <v>0</v>
      </c>
      <c r="G138" s="21">
        <v>0</v>
      </c>
      <c r="H138" s="21">
        <f>ROUND(D138*F138, 0)</f>
        <v>0</v>
      </c>
      <c r="I138" s="21">
        <f>ROUND(D138*G138, 0)</f>
        <v>0</v>
      </c>
    </row>
    <row r="139" spans="1:9" ht="51.75" thickBot="1">
      <c r="A139" s="40"/>
      <c r="B139" s="41"/>
      <c r="C139" s="100" t="s">
        <v>385</v>
      </c>
      <c r="D139" s="42"/>
      <c r="E139" s="41"/>
      <c r="F139" s="43"/>
      <c r="G139" s="43"/>
      <c r="H139" s="43"/>
      <c r="I139" s="43"/>
    </row>
    <row r="140" spans="1:9" ht="15.75" thickBot="1">
      <c r="A140" s="148"/>
      <c r="B140" s="149"/>
      <c r="C140" s="149"/>
      <c r="D140" s="149"/>
      <c r="E140" s="149"/>
      <c r="F140" s="149"/>
      <c r="G140" s="149"/>
      <c r="H140" s="149"/>
      <c r="I140" s="150"/>
    </row>
    <row r="141" spans="1:9">
      <c r="A141" s="32"/>
      <c r="B141" s="33"/>
      <c r="C141" s="33"/>
      <c r="D141" s="34"/>
      <c r="E141" s="33"/>
      <c r="F141" s="35"/>
      <c r="G141" s="35"/>
      <c r="H141" s="35"/>
      <c r="I141" s="35"/>
    </row>
    <row r="142" spans="1:9" ht="15.75" thickBot="1"/>
    <row r="143" spans="1:9" ht="15.75" thickBot="1">
      <c r="C143" s="26" t="s">
        <v>129</v>
      </c>
      <c r="H143" s="24">
        <f>SUM(H141,H124:H139,H116:H122,H109:H114,H88:H107,H82:H86,H60:H80,H52:H58,H48:H50,H38:H45,H23:H36,H21,H5:H19,H3)</f>
        <v>0</v>
      </c>
      <c r="I143" s="24">
        <f>SUM(I141,I124:I138,I116:I122,I109:I114,I88:I107,I82:I86,I60:I80,I52:I58,I48:I50,I38:I45,I23:I36,I21,I5:I19,I3)</f>
        <v>0</v>
      </c>
    </row>
  </sheetData>
  <mergeCells count="14">
    <mergeCell ref="A123:I123"/>
    <mergeCell ref="A140:I140"/>
    <mergeCell ref="A51:I51"/>
    <mergeCell ref="A59:I59"/>
    <mergeCell ref="A81:I81"/>
    <mergeCell ref="A87:I87"/>
    <mergeCell ref="A108:I108"/>
    <mergeCell ref="A115:I115"/>
    <mergeCell ref="A47:I47"/>
    <mergeCell ref="A2:I2"/>
    <mergeCell ref="A4:I4"/>
    <mergeCell ref="A20:I20"/>
    <mergeCell ref="A22:I22"/>
    <mergeCell ref="A37:I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G29" sqref="G29"/>
    </sheetView>
  </sheetViews>
  <sheetFormatPr defaultRowHeight="15"/>
  <cols>
    <col min="1" max="1" width="4.42578125" customWidth="1"/>
    <col min="2" max="2" width="48.28515625" customWidth="1"/>
    <col min="5" max="6" width="9" bestFit="1" customWidth="1"/>
    <col min="7" max="7" width="9.85546875" bestFit="1" customWidth="1"/>
    <col min="8" max="8" width="8.85546875" bestFit="1" customWidth="1"/>
    <col min="9" max="9" width="12" bestFit="1" customWidth="1"/>
  </cols>
  <sheetData>
    <row r="1" spans="1:9">
      <c r="A1" t="s">
        <v>0</v>
      </c>
      <c r="B1" s="151" t="s">
        <v>1</v>
      </c>
      <c r="C1" s="151"/>
      <c r="D1" s="151"/>
      <c r="E1" s="151"/>
      <c r="F1" s="151"/>
      <c r="G1" s="151"/>
      <c r="H1" s="151"/>
      <c r="I1" s="151"/>
    </row>
    <row r="4" spans="1:9" s="2" customFormat="1" ht="15.75">
      <c r="A4" s="44" t="s">
        <v>2</v>
      </c>
      <c r="B4" s="44" t="s">
        <v>46</v>
      </c>
      <c r="C4" s="44" t="s">
        <v>3</v>
      </c>
      <c r="D4" s="44" t="s">
        <v>4</v>
      </c>
      <c r="E4" s="45" t="s">
        <v>5</v>
      </c>
      <c r="F4" s="45" t="s">
        <v>6</v>
      </c>
      <c r="G4" s="45" t="s">
        <v>7</v>
      </c>
      <c r="H4" s="45" t="s">
        <v>8</v>
      </c>
    </row>
    <row r="5" spans="1:9">
      <c r="A5" s="18"/>
      <c r="B5" s="18"/>
      <c r="C5" s="18"/>
      <c r="D5" s="18"/>
      <c r="E5" s="18"/>
      <c r="F5" s="18"/>
      <c r="G5" s="18"/>
      <c r="H5" s="18"/>
    </row>
    <row r="6" spans="1:9">
      <c r="A6" s="18">
        <v>1</v>
      </c>
      <c r="B6" s="18" t="s">
        <v>9</v>
      </c>
      <c r="C6" s="46" t="s">
        <v>10</v>
      </c>
      <c r="D6" s="18">
        <v>1</v>
      </c>
      <c r="E6" s="31">
        <v>0</v>
      </c>
      <c r="F6" s="31">
        <v>0</v>
      </c>
      <c r="G6" s="31">
        <f>PRODUCT(D6,E6)</f>
        <v>0</v>
      </c>
      <c r="H6" s="31">
        <f>PRODUCT(D6,F6)</f>
        <v>0</v>
      </c>
      <c r="I6" s="3"/>
    </row>
    <row r="7" spans="1:9">
      <c r="A7" s="18">
        <v>2</v>
      </c>
      <c r="B7" s="18" t="s">
        <v>11</v>
      </c>
      <c r="C7" s="46" t="s">
        <v>12</v>
      </c>
      <c r="D7" s="18">
        <v>1</v>
      </c>
      <c r="E7" s="31">
        <v>0</v>
      </c>
      <c r="F7" s="31">
        <v>0</v>
      </c>
      <c r="G7" s="31">
        <f t="shared" ref="G7:G32" si="0">PRODUCT(D7,E7)</f>
        <v>0</v>
      </c>
      <c r="H7" s="31">
        <f t="shared" ref="H7:H32" si="1">PRODUCT(D7,F7)</f>
        <v>0</v>
      </c>
      <c r="I7" s="3"/>
    </row>
    <row r="8" spans="1:9">
      <c r="A8" s="18">
        <v>3</v>
      </c>
      <c r="B8" s="18" t="s">
        <v>13</v>
      </c>
      <c r="C8" s="46" t="s">
        <v>14</v>
      </c>
      <c r="D8" s="18">
        <v>2</v>
      </c>
      <c r="E8" s="31">
        <v>0</v>
      </c>
      <c r="F8" s="31">
        <v>0</v>
      </c>
      <c r="G8" s="31">
        <f t="shared" si="0"/>
        <v>0</v>
      </c>
      <c r="H8" s="31">
        <f t="shared" si="1"/>
        <v>0</v>
      </c>
      <c r="I8" s="3"/>
    </row>
    <row r="9" spans="1:9">
      <c r="A9" s="18">
        <v>4</v>
      </c>
      <c r="B9" s="18" t="s">
        <v>15</v>
      </c>
      <c r="C9" s="46" t="s">
        <v>14</v>
      </c>
      <c r="D9" s="18">
        <v>1</v>
      </c>
      <c r="E9" s="31">
        <v>0</v>
      </c>
      <c r="F9" s="31">
        <v>0</v>
      </c>
      <c r="G9" s="31">
        <f t="shared" si="0"/>
        <v>0</v>
      </c>
      <c r="H9" s="31">
        <f t="shared" si="1"/>
        <v>0</v>
      </c>
      <c r="I9" s="3"/>
    </row>
    <row r="10" spans="1:9">
      <c r="A10" s="18">
        <v>11</v>
      </c>
      <c r="B10" s="18" t="s">
        <v>16</v>
      </c>
      <c r="C10" s="46" t="s">
        <v>14</v>
      </c>
      <c r="D10" s="18">
        <v>2</v>
      </c>
      <c r="E10" s="31">
        <v>0</v>
      </c>
      <c r="F10" s="31">
        <v>0</v>
      </c>
      <c r="G10" s="31">
        <f t="shared" si="0"/>
        <v>0</v>
      </c>
      <c r="H10" s="31">
        <f t="shared" si="1"/>
        <v>0</v>
      </c>
      <c r="I10" s="3"/>
    </row>
    <row r="11" spans="1:9">
      <c r="A11" s="18">
        <v>12</v>
      </c>
      <c r="B11" s="18" t="s">
        <v>17</v>
      </c>
      <c r="C11" s="46" t="s">
        <v>14</v>
      </c>
      <c r="D11" s="18">
        <v>2</v>
      </c>
      <c r="E11" s="31">
        <v>0</v>
      </c>
      <c r="F11" s="31">
        <v>0</v>
      </c>
      <c r="G11" s="31">
        <f t="shared" si="0"/>
        <v>0</v>
      </c>
      <c r="H11" s="31">
        <f t="shared" si="1"/>
        <v>0</v>
      </c>
      <c r="I11" s="3"/>
    </row>
    <row r="12" spans="1:9">
      <c r="A12" s="18">
        <v>15</v>
      </c>
      <c r="B12" s="18" t="s">
        <v>18</v>
      </c>
      <c r="C12" s="46" t="s">
        <v>14</v>
      </c>
      <c r="D12" s="18">
        <v>2</v>
      </c>
      <c r="E12" s="31">
        <v>0</v>
      </c>
      <c r="F12" s="31">
        <v>0</v>
      </c>
      <c r="G12" s="31">
        <f t="shared" si="0"/>
        <v>0</v>
      </c>
      <c r="H12" s="31">
        <f t="shared" si="1"/>
        <v>0</v>
      </c>
      <c r="I12" s="3"/>
    </row>
    <row r="13" spans="1:9">
      <c r="A13" s="18">
        <v>17</v>
      </c>
      <c r="B13" s="18" t="s">
        <v>19</v>
      </c>
      <c r="C13" s="46" t="s">
        <v>14</v>
      </c>
      <c r="D13" s="18">
        <v>2</v>
      </c>
      <c r="E13" s="31">
        <v>0</v>
      </c>
      <c r="F13" s="31">
        <v>0</v>
      </c>
      <c r="G13" s="31">
        <f t="shared" si="0"/>
        <v>0</v>
      </c>
      <c r="H13" s="31">
        <f t="shared" si="1"/>
        <v>0</v>
      </c>
      <c r="I13" s="3"/>
    </row>
    <row r="14" spans="1:9">
      <c r="A14" s="18">
        <v>24</v>
      </c>
      <c r="B14" s="18" t="s">
        <v>20</v>
      </c>
      <c r="C14" s="46" t="s">
        <v>21</v>
      </c>
      <c r="D14" s="18">
        <v>30</v>
      </c>
      <c r="E14" s="31">
        <v>0</v>
      </c>
      <c r="F14" s="31">
        <v>0</v>
      </c>
      <c r="G14" s="31">
        <f t="shared" si="0"/>
        <v>0</v>
      </c>
      <c r="H14" s="31">
        <f t="shared" si="1"/>
        <v>0</v>
      </c>
      <c r="I14" s="3"/>
    </row>
    <row r="15" spans="1:9">
      <c r="A15" s="18">
        <v>25</v>
      </c>
      <c r="B15" s="18" t="s">
        <v>22</v>
      </c>
      <c r="C15" s="46" t="s">
        <v>23</v>
      </c>
      <c r="D15" s="18">
        <v>10</v>
      </c>
      <c r="E15" s="31">
        <v>0</v>
      </c>
      <c r="F15" s="31">
        <v>0</v>
      </c>
      <c r="G15" s="31">
        <f t="shared" si="0"/>
        <v>0</v>
      </c>
      <c r="H15" s="31">
        <f t="shared" si="1"/>
        <v>0</v>
      </c>
      <c r="I15" s="3"/>
    </row>
    <row r="16" spans="1:9">
      <c r="A16" s="18">
        <v>26</v>
      </c>
      <c r="B16" s="18" t="s">
        <v>24</v>
      </c>
      <c r="C16" s="46" t="s">
        <v>14</v>
      </c>
      <c r="D16" s="18">
        <v>1</v>
      </c>
      <c r="E16" s="31">
        <v>0</v>
      </c>
      <c r="F16" s="31">
        <v>0</v>
      </c>
      <c r="G16" s="31">
        <f t="shared" si="0"/>
        <v>0</v>
      </c>
      <c r="H16" s="31">
        <f t="shared" si="1"/>
        <v>0</v>
      </c>
      <c r="I16" s="3"/>
    </row>
    <row r="17" spans="1:9">
      <c r="A17" s="18">
        <v>27</v>
      </c>
      <c r="B17" s="18" t="s">
        <v>25</v>
      </c>
      <c r="C17" s="46" t="s">
        <v>14</v>
      </c>
      <c r="D17" s="18">
        <v>1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  <c r="I17" s="3"/>
    </row>
    <row r="18" spans="1:9">
      <c r="A18" s="18">
        <v>28</v>
      </c>
      <c r="B18" s="18" t="s">
        <v>26</v>
      </c>
      <c r="C18" s="46" t="s">
        <v>14</v>
      </c>
      <c r="D18" s="18">
        <v>1</v>
      </c>
      <c r="E18" s="31">
        <v>0</v>
      </c>
      <c r="F18" s="31">
        <v>0</v>
      </c>
      <c r="G18" s="31">
        <f t="shared" si="0"/>
        <v>0</v>
      </c>
      <c r="H18" s="31">
        <f t="shared" si="1"/>
        <v>0</v>
      </c>
      <c r="I18" s="3"/>
    </row>
    <row r="19" spans="1:9">
      <c r="A19" s="18">
        <v>29</v>
      </c>
      <c r="B19" s="18" t="s">
        <v>27</v>
      </c>
      <c r="C19" s="46" t="s">
        <v>14</v>
      </c>
      <c r="D19" s="18">
        <v>1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  <c r="I19" s="3"/>
    </row>
    <row r="20" spans="1:9">
      <c r="A20" s="18">
        <v>30</v>
      </c>
      <c r="B20" s="18" t="s">
        <v>28</v>
      </c>
      <c r="C20" s="46" t="s">
        <v>14</v>
      </c>
      <c r="D20" s="18">
        <v>1</v>
      </c>
      <c r="E20" s="31">
        <v>0</v>
      </c>
      <c r="F20" s="31">
        <v>0</v>
      </c>
      <c r="G20" s="31">
        <f t="shared" si="0"/>
        <v>0</v>
      </c>
      <c r="H20" s="31">
        <f t="shared" si="1"/>
        <v>0</v>
      </c>
      <c r="I20" s="3"/>
    </row>
    <row r="21" spans="1:9">
      <c r="A21" s="18">
        <v>31</v>
      </c>
      <c r="B21" s="18" t="s">
        <v>29</v>
      </c>
      <c r="C21" s="46" t="s">
        <v>30</v>
      </c>
      <c r="D21" s="18">
        <v>40</v>
      </c>
      <c r="E21" s="31">
        <v>0</v>
      </c>
      <c r="F21" s="31">
        <v>0</v>
      </c>
      <c r="G21" s="31">
        <f t="shared" si="0"/>
        <v>0</v>
      </c>
      <c r="H21" s="31">
        <f t="shared" si="1"/>
        <v>0</v>
      </c>
      <c r="I21" s="3"/>
    </row>
    <row r="22" spans="1:9">
      <c r="A22" s="18">
        <v>32</v>
      </c>
      <c r="B22" s="18" t="s">
        <v>31</v>
      </c>
      <c r="C22" s="46" t="s">
        <v>30</v>
      </c>
      <c r="D22" s="18">
        <v>100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  <c r="I22" s="3"/>
    </row>
    <row r="23" spans="1:9">
      <c r="A23" s="18">
        <v>34</v>
      </c>
      <c r="B23" s="18" t="s">
        <v>32</v>
      </c>
      <c r="C23" s="46" t="s">
        <v>33</v>
      </c>
      <c r="D23" s="18">
        <v>10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  <c r="I23" s="3"/>
    </row>
    <row r="24" spans="1:9">
      <c r="A24" s="18">
        <v>35</v>
      </c>
      <c r="B24" s="18" t="s">
        <v>34</v>
      </c>
      <c r="C24" s="46" t="s">
        <v>35</v>
      </c>
      <c r="D24" s="18">
        <v>1</v>
      </c>
      <c r="E24" s="31">
        <v>0</v>
      </c>
      <c r="F24" s="31">
        <v>0</v>
      </c>
      <c r="G24" s="31">
        <f t="shared" si="0"/>
        <v>0</v>
      </c>
      <c r="H24" s="31">
        <f t="shared" si="1"/>
        <v>0</v>
      </c>
      <c r="I24" s="3"/>
    </row>
    <row r="25" spans="1:9">
      <c r="A25" s="18">
        <v>36</v>
      </c>
      <c r="B25" s="18" t="s">
        <v>36</v>
      </c>
      <c r="C25" s="46" t="s">
        <v>33</v>
      </c>
      <c r="D25" s="18">
        <v>200</v>
      </c>
      <c r="E25" s="31">
        <v>0</v>
      </c>
      <c r="F25" s="31">
        <v>0</v>
      </c>
      <c r="G25" s="31">
        <f t="shared" si="0"/>
        <v>0</v>
      </c>
      <c r="H25" s="31">
        <f t="shared" si="1"/>
        <v>0</v>
      </c>
      <c r="I25" s="3"/>
    </row>
    <row r="26" spans="1:9">
      <c r="A26" s="18">
        <v>37</v>
      </c>
      <c r="B26" s="18" t="s">
        <v>37</v>
      </c>
      <c r="C26" s="46" t="s">
        <v>14</v>
      </c>
      <c r="D26" s="18">
        <v>8</v>
      </c>
      <c r="E26" s="31">
        <v>0</v>
      </c>
      <c r="F26" s="31">
        <v>0</v>
      </c>
      <c r="G26" s="31">
        <f t="shared" si="0"/>
        <v>0</v>
      </c>
      <c r="H26" s="31">
        <f t="shared" si="1"/>
        <v>0</v>
      </c>
      <c r="I26" s="3"/>
    </row>
    <row r="27" spans="1:9">
      <c r="A27" s="18">
        <v>38</v>
      </c>
      <c r="B27" s="18" t="s">
        <v>38</v>
      </c>
      <c r="C27" s="46" t="s">
        <v>35</v>
      </c>
      <c r="D27" s="18">
        <v>1</v>
      </c>
      <c r="E27" s="31">
        <v>0</v>
      </c>
      <c r="F27" s="31">
        <v>0</v>
      </c>
      <c r="G27" s="31">
        <f t="shared" si="0"/>
        <v>0</v>
      </c>
      <c r="H27" s="31">
        <f t="shared" si="1"/>
        <v>0</v>
      </c>
      <c r="I27" s="3"/>
    </row>
    <row r="28" spans="1:9">
      <c r="A28" s="18">
        <v>39</v>
      </c>
      <c r="B28" s="18" t="s">
        <v>39</v>
      </c>
      <c r="C28" s="46" t="s">
        <v>35</v>
      </c>
      <c r="D28" s="18">
        <v>1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  <c r="I28" s="3"/>
    </row>
    <row r="29" spans="1:9">
      <c r="A29" s="18">
        <v>40</v>
      </c>
      <c r="B29" s="18" t="s">
        <v>40</v>
      </c>
      <c r="C29" s="46" t="s">
        <v>41</v>
      </c>
      <c r="D29" s="18">
        <v>72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  <c r="I29" s="3"/>
    </row>
    <row r="30" spans="1:9">
      <c r="A30" s="18">
        <v>41</v>
      </c>
      <c r="B30" s="18" t="s">
        <v>42</v>
      </c>
      <c r="C30" s="46" t="s">
        <v>43</v>
      </c>
      <c r="D30" s="18">
        <v>1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  <c r="I30" s="3"/>
    </row>
    <row r="31" spans="1:9">
      <c r="A31" s="18">
        <v>42</v>
      </c>
      <c r="B31" s="18" t="s">
        <v>508</v>
      </c>
      <c r="C31" s="46" t="s">
        <v>43</v>
      </c>
      <c r="D31" s="18">
        <v>1</v>
      </c>
      <c r="E31" s="31">
        <v>0</v>
      </c>
      <c r="F31" s="31">
        <v>0</v>
      </c>
      <c r="G31" s="31">
        <f t="shared" si="0"/>
        <v>0</v>
      </c>
      <c r="H31" s="31">
        <f t="shared" si="1"/>
        <v>0</v>
      </c>
      <c r="I31" s="3"/>
    </row>
    <row r="32" spans="1:9">
      <c r="A32" s="18">
        <v>43</v>
      </c>
      <c r="B32" s="18" t="s">
        <v>44</v>
      </c>
      <c r="C32" s="46" t="s">
        <v>43</v>
      </c>
      <c r="D32" s="18">
        <v>1</v>
      </c>
      <c r="E32" s="31">
        <v>0</v>
      </c>
      <c r="F32" s="31">
        <v>0</v>
      </c>
      <c r="G32" s="31">
        <f t="shared" si="0"/>
        <v>0</v>
      </c>
      <c r="H32" s="31">
        <f t="shared" si="1"/>
        <v>0</v>
      </c>
      <c r="I32" s="3"/>
    </row>
    <row r="33" spans="2:9" ht="15.75" thickBot="1">
      <c r="C33" s="1"/>
      <c r="E33" s="3"/>
      <c r="F33" s="3"/>
      <c r="G33" s="3"/>
      <c r="H33" s="3"/>
      <c r="I33" s="3"/>
    </row>
    <row r="34" spans="2:9" ht="16.5" thickBot="1">
      <c r="B34" s="26" t="s">
        <v>129</v>
      </c>
      <c r="C34" t="s">
        <v>45</v>
      </c>
      <c r="E34" s="129"/>
      <c r="F34" s="3"/>
      <c r="G34" s="24">
        <f>SUM(G6:G32)</f>
        <v>0</v>
      </c>
      <c r="H34" s="24">
        <f>SUM(H6:H32)</f>
        <v>0</v>
      </c>
      <c r="I34" s="25"/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6"/>
  <sheetViews>
    <sheetView workbookViewId="0">
      <selection activeCell="F41" sqref="F41"/>
    </sheetView>
  </sheetViews>
  <sheetFormatPr defaultRowHeight="15"/>
  <cols>
    <col min="1" max="1" width="34.5703125" customWidth="1"/>
    <col min="2" max="2" width="7.28515625" bestFit="1" customWidth="1"/>
    <col min="3" max="3" width="7.42578125" bestFit="1" customWidth="1"/>
    <col min="4" max="4" width="8.28515625" bestFit="1" customWidth="1"/>
    <col min="5" max="5" width="8" bestFit="1" customWidth="1"/>
    <col min="6" max="7" width="9.140625" bestFit="1" customWidth="1"/>
  </cols>
  <sheetData>
    <row r="1" spans="1:7" s="8" customFormat="1" ht="39" thickBot="1">
      <c r="A1" s="47" t="s">
        <v>47</v>
      </c>
      <c r="B1" s="48" t="s">
        <v>48</v>
      </c>
      <c r="C1" s="48" t="s">
        <v>49</v>
      </c>
      <c r="D1" s="48" t="s">
        <v>50</v>
      </c>
      <c r="E1" s="48" t="s">
        <v>51</v>
      </c>
      <c r="F1" s="49" t="s">
        <v>52</v>
      </c>
      <c r="G1" s="50" t="s">
        <v>53</v>
      </c>
    </row>
    <row r="2" spans="1:7" ht="114.75">
      <c r="A2" s="61" t="s">
        <v>54</v>
      </c>
      <c r="B2" s="62">
        <v>30</v>
      </c>
      <c r="C2" s="63" t="s">
        <v>55</v>
      </c>
      <c r="D2" s="64">
        <v>0</v>
      </c>
      <c r="E2" s="65">
        <v>0</v>
      </c>
      <c r="F2" s="66">
        <f>PRODUCT(D2,B2)</f>
        <v>0</v>
      </c>
      <c r="G2" s="66">
        <f>PRODUCT(B2,E2,2670)</f>
        <v>0</v>
      </c>
    </row>
    <row r="3" spans="1:7" ht="102">
      <c r="A3" s="51" t="s">
        <v>56</v>
      </c>
      <c r="B3" s="52">
        <v>40</v>
      </c>
      <c r="C3" s="53" t="s">
        <v>55</v>
      </c>
      <c r="D3" s="54">
        <v>0</v>
      </c>
      <c r="E3" s="55">
        <v>0</v>
      </c>
      <c r="F3" s="56">
        <f t="shared" ref="F3:F66" si="0">PRODUCT(D3,B3)</f>
        <v>0</v>
      </c>
      <c r="G3" s="56">
        <f t="shared" ref="G3:G66" si="1">PRODUCT(B3,E3,2670)</f>
        <v>0</v>
      </c>
    </row>
    <row r="4" spans="1:7" ht="102">
      <c r="A4" s="51" t="s">
        <v>57</v>
      </c>
      <c r="B4" s="52">
        <v>50</v>
      </c>
      <c r="C4" s="53" t="s">
        <v>55</v>
      </c>
      <c r="D4" s="54">
        <v>0</v>
      </c>
      <c r="E4" s="55">
        <v>0</v>
      </c>
      <c r="F4" s="56">
        <f t="shared" si="0"/>
        <v>0</v>
      </c>
      <c r="G4" s="56">
        <f t="shared" si="1"/>
        <v>0</v>
      </c>
    </row>
    <row r="5" spans="1:7" ht="89.25">
      <c r="A5" s="51" t="s">
        <v>58</v>
      </c>
      <c r="B5" s="52">
        <v>70</v>
      </c>
      <c r="C5" s="53" t="s">
        <v>55</v>
      </c>
      <c r="D5" s="54">
        <v>0</v>
      </c>
      <c r="E5" s="55">
        <v>0</v>
      </c>
      <c r="F5" s="56">
        <f t="shared" si="0"/>
        <v>0</v>
      </c>
      <c r="G5" s="56">
        <f t="shared" si="1"/>
        <v>0</v>
      </c>
    </row>
    <row r="6" spans="1:7" ht="102">
      <c r="A6" s="51" t="s">
        <v>59</v>
      </c>
      <c r="B6" s="52">
        <v>20</v>
      </c>
      <c r="C6" s="53" t="s">
        <v>55</v>
      </c>
      <c r="D6" s="54">
        <v>0</v>
      </c>
      <c r="E6" s="55">
        <v>0</v>
      </c>
      <c r="F6" s="56">
        <f t="shared" si="0"/>
        <v>0</v>
      </c>
      <c r="G6" s="56">
        <f t="shared" si="1"/>
        <v>0</v>
      </c>
    </row>
    <row r="7" spans="1:7" ht="76.5">
      <c r="A7" s="51" t="s">
        <v>60</v>
      </c>
      <c r="B7" s="52">
        <v>80</v>
      </c>
      <c r="C7" s="53" t="s">
        <v>55</v>
      </c>
      <c r="D7" s="54">
        <v>0</v>
      </c>
      <c r="E7" s="55">
        <v>0</v>
      </c>
      <c r="F7" s="56">
        <f t="shared" si="0"/>
        <v>0</v>
      </c>
      <c r="G7" s="56">
        <f t="shared" si="1"/>
        <v>0</v>
      </c>
    </row>
    <row r="8" spans="1:7" ht="76.5">
      <c r="A8" s="51" t="s">
        <v>61</v>
      </c>
      <c r="B8" s="52">
        <v>50</v>
      </c>
      <c r="C8" s="53" t="s">
        <v>55</v>
      </c>
      <c r="D8" s="54">
        <v>0</v>
      </c>
      <c r="E8" s="55">
        <v>0</v>
      </c>
      <c r="F8" s="56">
        <f t="shared" si="0"/>
        <v>0</v>
      </c>
      <c r="G8" s="56">
        <f t="shared" si="1"/>
        <v>0</v>
      </c>
    </row>
    <row r="9" spans="1:7" ht="117.75">
      <c r="A9" s="51" t="s">
        <v>62</v>
      </c>
      <c r="B9" s="52">
        <v>80</v>
      </c>
      <c r="C9" s="53" t="s">
        <v>55</v>
      </c>
      <c r="D9" s="54">
        <v>0</v>
      </c>
      <c r="E9" s="55">
        <v>0</v>
      </c>
      <c r="F9" s="56">
        <f t="shared" si="0"/>
        <v>0</v>
      </c>
      <c r="G9" s="56">
        <f t="shared" si="1"/>
        <v>0</v>
      </c>
    </row>
    <row r="10" spans="1:7" ht="117.75">
      <c r="A10" s="51" t="s">
        <v>63</v>
      </c>
      <c r="B10" s="52">
        <v>480</v>
      </c>
      <c r="C10" s="53" t="s">
        <v>55</v>
      </c>
      <c r="D10" s="54">
        <v>0</v>
      </c>
      <c r="E10" s="55">
        <v>0</v>
      </c>
      <c r="F10" s="56">
        <f t="shared" si="0"/>
        <v>0</v>
      </c>
      <c r="G10" s="56">
        <f t="shared" si="1"/>
        <v>0</v>
      </c>
    </row>
    <row r="11" spans="1:7" ht="117.75">
      <c r="A11" s="51" t="s">
        <v>64</v>
      </c>
      <c r="B11" s="52">
        <v>260</v>
      </c>
      <c r="C11" s="53" t="s">
        <v>55</v>
      </c>
      <c r="D11" s="54">
        <v>0</v>
      </c>
      <c r="E11" s="55">
        <v>0</v>
      </c>
      <c r="F11" s="56">
        <f t="shared" si="0"/>
        <v>0</v>
      </c>
      <c r="G11" s="56">
        <f t="shared" si="1"/>
        <v>0</v>
      </c>
    </row>
    <row r="12" spans="1:7" ht="117.75">
      <c r="A12" s="51" t="s">
        <v>65</v>
      </c>
      <c r="B12" s="52">
        <v>50</v>
      </c>
      <c r="C12" s="53" t="s">
        <v>55</v>
      </c>
      <c r="D12" s="54">
        <v>0</v>
      </c>
      <c r="E12" s="55">
        <v>0</v>
      </c>
      <c r="F12" s="56">
        <f t="shared" si="0"/>
        <v>0</v>
      </c>
      <c r="G12" s="56">
        <f t="shared" si="1"/>
        <v>0</v>
      </c>
    </row>
    <row r="13" spans="1:7" ht="117.75">
      <c r="A13" s="51" t="s">
        <v>66</v>
      </c>
      <c r="B13" s="52">
        <v>90</v>
      </c>
      <c r="C13" s="53" t="s">
        <v>55</v>
      </c>
      <c r="D13" s="54">
        <v>0</v>
      </c>
      <c r="E13" s="55">
        <v>0</v>
      </c>
      <c r="F13" s="56">
        <f t="shared" si="0"/>
        <v>0</v>
      </c>
      <c r="G13" s="56">
        <f t="shared" si="1"/>
        <v>0</v>
      </c>
    </row>
    <row r="14" spans="1:7" ht="78">
      <c r="A14" s="51" t="s">
        <v>67</v>
      </c>
      <c r="B14" s="52">
        <v>110</v>
      </c>
      <c r="C14" s="53" t="s">
        <v>55</v>
      </c>
      <c r="D14" s="54">
        <v>0</v>
      </c>
      <c r="E14" s="55">
        <v>0</v>
      </c>
      <c r="F14" s="56">
        <f t="shared" si="0"/>
        <v>0</v>
      </c>
      <c r="G14" s="56">
        <f t="shared" si="1"/>
        <v>0</v>
      </c>
    </row>
    <row r="15" spans="1:7" ht="78">
      <c r="A15" s="51" t="s">
        <v>68</v>
      </c>
      <c r="B15" s="52">
        <v>50</v>
      </c>
      <c r="C15" s="53" t="s">
        <v>55</v>
      </c>
      <c r="D15" s="54">
        <v>0</v>
      </c>
      <c r="E15" s="55">
        <v>0</v>
      </c>
      <c r="F15" s="56">
        <f t="shared" si="0"/>
        <v>0</v>
      </c>
      <c r="G15" s="56">
        <f t="shared" si="1"/>
        <v>0</v>
      </c>
    </row>
    <row r="16" spans="1:7" ht="51">
      <c r="A16" s="51" t="s">
        <v>69</v>
      </c>
      <c r="B16" s="52">
        <v>4</v>
      </c>
      <c r="C16" s="53" t="s">
        <v>43</v>
      </c>
      <c r="D16" s="54">
        <v>0</v>
      </c>
      <c r="E16" s="55">
        <v>0</v>
      </c>
      <c r="F16" s="56">
        <f t="shared" si="0"/>
        <v>0</v>
      </c>
      <c r="G16" s="56">
        <f t="shared" si="1"/>
        <v>0</v>
      </c>
    </row>
    <row r="17" spans="1:7" ht="51">
      <c r="A17" s="51" t="s">
        <v>70</v>
      </c>
      <c r="B17" s="52">
        <v>2</v>
      </c>
      <c r="C17" s="53" t="s">
        <v>43</v>
      </c>
      <c r="D17" s="54">
        <v>0</v>
      </c>
      <c r="E17" s="55">
        <v>0</v>
      </c>
      <c r="F17" s="56">
        <f t="shared" si="0"/>
        <v>0</v>
      </c>
      <c r="G17" s="56">
        <f t="shared" si="1"/>
        <v>0</v>
      </c>
    </row>
    <row r="18" spans="1:7" ht="130.5">
      <c r="A18" s="51" t="s">
        <v>71</v>
      </c>
      <c r="B18" s="52">
        <v>20</v>
      </c>
      <c r="C18" s="53" t="s">
        <v>55</v>
      </c>
      <c r="D18" s="54">
        <v>0</v>
      </c>
      <c r="E18" s="55">
        <v>0</v>
      </c>
      <c r="F18" s="56">
        <f t="shared" si="0"/>
        <v>0</v>
      </c>
      <c r="G18" s="56">
        <f t="shared" si="1"/>
        <v>0</v>
      </c>
    </row>
    <row r="19" spans="1:7" ht="130.5">
      <c r="A19" s="51" t="s">
        <v>72</v>
      </c>
      <c r="B19" s="52">
        <v>30</v>
      </c>
      <c r="C19" s="53" t="s">
        <v>55</v>
      </c>
      <c r="D19" s="54">
        <v>0</v>
      </c>
      <c r="E19" s="55">
        <v>0</v>
      </c>
      <c r="F19" s="56">
        <f t="shared" si="0"/>
        <v>0</v>
      </c>
      <c r="G19" s="56">
        <f t="shared" si="1"/>
        <v>0</v>
      </c>
    </row>
    <row r="20" spans="1:7" ht="130.5">
      <c r="A20" s="51" t="s">
        <v>73</v>
      </c>
      <c r="B20" s="52">
        <v>20</v>
      </c>
      <c r="C20" s="53" t="s">
        <v>55</v>
      </c>
      <c r="D20" s="54">
        <v>0</v>
      </c>
      <c r="E20" s="55">
        <v>0</v>
      </c>
      <c r="F20" s="56">
        <f t="shared" si="0"/>
        <v>0</v>
      </c>
      <c r="G20" s="56">
        <f t="shared" si="1"/>
        <v>0</v>
      </c>
    </row>
    <row r="21" spans="1:7" ht="130.5">
      <c r="A21" s="51" t="s">
        <v>74</v>
      </c>
      <c r="B21" s="52">
        <v>180</v>
      </c>
      <c r="C21" s="53" t="s">
        <v>55</v>
      </c>
      <c r="D21" s="54">
        <v>0</v>
      </c>
      <c r="E21" s="55">
        <v>0</v>
      </c>
      <c r="F21" s="56">
        <f t="shared" si="0"/>
        <v>0</v>
      </c>
      <c r="G21" s="56">
        <f t="shared" si="1"/>
        <v>0</v>
      </c>
    </row>
    <row r="22" spans="1:7" ht="130.5">
      <c r="A22" s="51" t="s">
        <v>75</v>
      </c>
      <c r="B22" s="52">
        <v>150</v>
      </c>
      <c r="C22" s="53" t="s">
        <v>55</v>
      </c>
      <c r="D22" s="54">
        <v>0</v>
      </c>
      <c r="E22" s="55">
        <v>0</v>
      </c>
      <c r="F22" s="56">
        <f t="shared" si="0"/>
        <v>0</v>
      </c>
      <c r="G22" s="56">
        <f t="shared" si="1"/>
        <v>0</v>
      </c>
    </row>
    <row r="23" spans="1:7" ht="130.5">
      <c r="A23" s="51" t="s">
        <v>76</v>
      </c>
      <c r="B23" s="52">
        <v>40</v>
      </c>
      <c r="C23" s="53" t="s">
        <v>55</v>
      </c>
      <c r="D23" s="54">
        <v>0</v>
      </c>
      <c r="E23" s="55">
        <v>0</v>
      </c>
      <c r="F23" s="56">
        <f t="shared" si="0"/>
        <v>0</v>
      </c>
      <c r="G23" s="56">
        <f t="shared" si="1"/>
        <v>0</v>
      </c>
    </row>
    <row r="24" spans="1:7" ht="130.5">
      <c r="A24" s="51" t="s">
        <v>77</v>
      </c>
      <c r="B24" s="52">
        <v>30</v>
      </c>
      <c r="C24" s="53" t="s">
        <v>55</v>
      </c>
      <c r="D24" s="54">
        <v>0</v>
      </c>
      <c r="E24" s="55">
        <v>0</v>
      </c>
      <c r="F24" s="56">
        <f t="shared" si="0"/>
        <v>0</v>
      </c>
      <c r="G24" s="56">
        <f t="shared" si="1"/>
        <v>0</v>
      </c>
    </row>
    <row r="25" spans="1:7" ht="130.5">
      <c r="A25" s="51" t="s">
        <v>78</v>
      </c>
      <c r="B25" s="52">
        <v>20</v>
      </c>
      <c r="C25" s="53" t="s">
        <v>55</v>
      </c>
      <c r="D25" s="54">
        <v>0</v>
      </c>
      <c r="E25" s="55">
        <v>0</v>
      </c>
      <c r="F25" s="56">
        <f t="shared" si="0"/>
        <v>0</v>
      </c>
      <c r="G25" s="56">
        <f t="shared" si="1"/>
        <v>0</v>
      </c>
    </row>
    <row r="26" spans="1:7" ht="102">
      <c r="A26" s="51" t="s">
        <v>79</v>
      </c>
      <c r="B26" s="52">
        <v>120</v>
      </c>
      <c r="C26" s="53" t="s">
        <v>55</v>
      </c>
      <c r="D26" s="54">
        <v>0</v>
      </c>
      <c r="E26" s="55">
        <v>0</v>
      </c>
      <c r="F26" s="56">
        <f t="shared" si="0"/>
        <v>0</v>
      </c>
      <c r="G26" s="56">
        <f t="shared" si="1"/>
        <v>0</v>
      </c>
    </row>
    <row r="27" spans="1:7" ht="65.25">
      <c r="A27" s="51" t="s">
        <v>80</v>
      </c>
      <c r="B27" s="52">
        <v>20</v>
      </c>
      <c r="C27" s="53" t="s">
        <v>55</v>
      </c>
      <c r="D27" s="54">
        <v>0</v>
      </c>
      <c r="E27" s="55">
        <v>0</v>
      </c>
      <c r="F27" s="56">
        <f t="shared" si="0"/>
        <v>0</v>
      </c>
      <c r="G27" s="56">
        <f t="shared" si="1"/>
        <v>0</v>
      </c>
    </row>
    <row r="28" spans="1:7" ht="65.25">
      <c r="A28" s="51" t="s">
        <v>81</v>
      </c>
      <c r="B28" s="52">
        <v>105</v>
      </c>
      <c r="C28" s="53" t="s">
        <v>55</v>
      </c>
      <c r="D28" s="54">
        <v>0</v>
      </c>
      <c r="E28" s="55">
        <v>0</v>
      </c>
      <c r="F28" s="56">
        <f t="shared" si="0"/>
        <v>0</v>
      </c>
      <c r="G28" s="56">
        <f t="shared" si="1"/>
        <v>0</v>
      </c>
    </row>
    <row r="29" spans="1:7" ht="51">
      <c r="A29" s="51" t="s">
        <v>82</v>
      </c>
      <c r="B29" s="52">
        <v>2</v>
      </c>
      <c r="C29" s="53" t="s">
        <v>43</v>
      </c>
      <c r="D29" s="54">
        <v>0</v>
      </c>
      <c r="E29" s="55">
        <v>0</v>
      </c>
      <c r="F29" s="56">
        <f t="shared" si="0"/>
        <v>0</v>
      </c>
      <c r="G29" s="56">
        <f t="shared" si="1"/>
        <v>0</v>
      </c>
    </row>
    <row r="30" spans="1:7" ht="38.25">
      <c r="A30" s="51" t="s">
        <v>83</v>
      </c>
      <c r="B30" s="52">
        <v>15</v>
      </c>
      <c r="C30" s="53" t="s">
        <v>43</v>
      </c>
      <c r="D30" s="54">
        <v>0</v>
      </c>
      <c r="E30" s="55">
        <v>0</v>
      </c>
      <c r="F30" s="56">
        <f t="shared" si="0"/>
        <v>0</v>
      </c>
      <c r="G30" s="56">
        <f t="shared" si="1"/>
        <v>0</v>
      </c>
    </row>
    <row r="31" spans="1:7" ht="51">
      <c r="A31" s="51" t="s">
        <v>84</v>
      </c>
      <c r="B31" s="52">
        <v>1</v>
      </c>
      <c r="C31" s="53" t="s">
        <v>35</v>
      </c>
      <c r="D31" s="54">
        <v>0</v>
      </c>
      <c r="E31" s="55">
        <v>0</v>
      </c>
      <c r="F31" s="56">
        <f t="shared" si="0"/>
        <v>0</v>
      </c>
      <c r="G31" s="56">
        <f t="shared" si="1"/>
        <v>0</v>
      </c>
    </row>
    <row r="32" spans="1:7" ht="63.75">
      <c r="A32" s="51" t="s">
        <v>85</v>
      </c>
      <c r="B32" s="52">
        <v>1</v>
      </c>
      <c r="C32" s="53" t="s">
        <v>35</v>
      </c>
      <c r="D32" s="54">
        <v>0</v>
      </c>
      <c r="E32" s="55">
        <v>0</v>
      </c>
      <c r="F32" s="56">
        <f t="shared" si="0"/>
        <v>0</v>
      </c>
      <c r="G32" s="56">
        <f t="shared" si="1"/>
        <v>0</v>
      </c>
    </row>
    <row r="33" spans="1:7" ht="51">
      <c r="A33" s="51" t="s">
        <v>86</v>
      </c>
      <c r="B33" s="52">
        <v>6</v>
      </c>
      <c r="C33" s="52" t="s">
        <v>43</v>
      </c>
      <c r="D33" s="54">
        <v>0</v>
      </c>
      <c r="E33" s="55">
        <v>0</v>
      </c>
      <c r="F33" s="56">
        <f t="shared" ref="F33:F40" si="2">PRODUCT(B33,D33)</f>
        <v>0</v>
      </c>
      <c r="G33" s="56">
        <f t="shared" si="1"/>
        <v>0</v>
      </c>
    </row>
    <row r="34" spans="1:7" ht="51">
      <c r="A34" s="51" t="s">
        <v>87</v>
      </c>
      <c r="B34" s="52">
        <v>36</v>
      </c>
      <c r="C34" s="52" t="s">
        <v>43</v>
      </c>
      <c r="D34" s="54">
        <v>0</v>
      </c>
      <c r="E34" s="55">
        <v>0</v>
      </c>
      <c r="F34" s="56">
        <f t="shared" si="2"/>
        <v>0</v>
      </c>
      <c r="G34" s="56">
        <f t="shared" si="1"/>
        <v>0</v>
      </c>
    </row>
    <row r="35" spans="1:7" ht="51">
      <c r="A35" s="51" t="s">
        <v>88</v>
      </c>
      <c r="B35" s="51">
        <v>1</v>
      </c>
      <c r="C35" s="51" t="s">
        <v>43</v>
      </c>
      <c r="D35" s="57">
        <v>0</v>
      </c>
      <c r="E35" s="58">
        <v>0</v>
      </c>
      <c r="F35" s="59">
        <f t="shared" si="2"/>
        <v>0</v>
      </c>
      <c r="G35" s="56">
        <f t="shared" si="1"/>
        <v>0</v>
      </c>
    </row>
    <row r="36" spans="1:7" ht="51">
      <c r="A36" s="51" t="s">
        <v>89</v>
      </c>
      <c r="B36" s="52">
        <v>1</v>
      </c>
      <c r="C36" s="52" t="s">
        <v>43</v>
      </c>
      <c r="D36" s="54">
        <v>0</v>
      </c>
      <c r="E36" s="58">
        <v>0</v>
      </c>
      <c r="F36" s="59">
        <f t="shared" si="2"/>
        <v>0</v>
      </c>
      <c r="G36" s="56">
        <f t="shared" si="1"/>
        <v>0</v>
      </c>
    </row>
    <row r="37" spans="1:7" ht="51">
      <c r="A37" s="51" t="s">
        <v>90</v>
      </c>
      <c r="B37" s="52">
        <v>2</v>
      </c>
      <c r="C37" s="52" t="s">
        <v>43</v>
      </c>
      <c r="D37" s="54">
        <v>0</v>
      </c>
      <c r="E37" s="58">
        <v>0</v>
      </c>
      <c r="F37" s="59">
        <f t="shared" si="2"/>
        <v>0</v>
      </c>
      <c r="G37" s="56">
        <f t="shared" si="1"/>
        <v>0</v>
      </c>
    </row>
    <row r="38" spans="1:7" ht="51">
      <c r="A38" s="51" t="s">
        <v>91</v>
      </c>
      <c r="B38" s="51">
        <v>3</v>
      </c>
      <c r="C38" s="51" t="s">
        <v>43</v>
      </c>
      <c r="D38" s="57">
        <v>0</v>
      </c>
      <c r="E38" s="58">
        <v>0</v>
      </c>
      <c r="F38" s="59">
        <f t="shared" si="2"/>
        <v>0</v>
      </c>
      <c r="G38" s="56">
        <f t="shared" si="1"/>
        <v>0</v>
      </c>
    </row>
    <row r="39" spans="1:7" ht="38.25">
      <c r="A39" s="51" t="s">
        <v>92</v>
      </c>
      <c r="B39" s="51">
        <v>3</v>
      </c>
      <c r="C39" s="51" t="s">
        <v>43</v>
      </c>
      <c r="D39" s="57">
        <v>0</v>
      </c>
      <c r="E39" s="58">
        <v>0</v>
      </c>
      <c r="F39" s="59">
        <f t="shared" si="2"/>
        <v>0</v>
      </c>
      <c r="G39" s="56">
        <f t="shared" si="1"/>
        <v>0</v>
      </c>
    </row>
    <row r="40" spans="1:7" ht="38.25">
      <c r="A40" s="51" t="s">
        <v>93</v>
      </c>
      <c r="B40" s="51">
        <v>1</v>
      </c>
      <c r="C40" s="51" t="s">
        <v>43</v>
      </c>
      <c r="D40" s="57">
        <v>0</v>
      </c>
      <c r="E40" s="58">
        <v>0</v>
      </c>
      <c r="F40" s="59">
        <f t="shared" si="2"/>
        <v>0</v>
      </c>
      <c r="G40" s="56">
        <f t="shared" si="1"/>
        <v>0</v>
      </c>
    </row>
    <row r="41" spans="1:7">
      <c r="A41" s="51"/>
      <c r="B41" s="52"/>
      <c r="C41" s="52"/>
      <c r="D41" s="54"/>
      <c r="E41" s="58"/>
      <c r="F41" s="59"/>
      <c r="G41" s="56"/>
    </row>
    <row r="42" spans="1:7" ht="51">
      <c r="A42" s="51" t="s">
        <v>94</v>
      </c>
      <c r="B42" s="52">
        <v>3</v>
      </c>
      <c r="C42" s="53" t="s">
        <v>43</v>
      </c>
      <c r="D42" s="54">
        <v>0</v>
      </c>
      <c r="E42" s="55">
        <v>0</v>
      </c>
      <c r="F42" s="56">
        <f t="shared" si="0"/>
        <v>0</v>
      </c>
      <c r="G42" s="56">
        <f t="shared" si="1"/>
        <v>0</v>
      </c>
    </row>
    <row r="43" spans="1:7" ht="51">
      <c r="A43" s="51" t="s">
        <v>95</v>
      </c>
      <c r="B43" s="52">
        <v>3</v>
      </c>
      <c r="C43" s="53" t="s">
        <v>43</v>
      </c>
      <c r="D43" s="54">
        <v>0</v>
      </c>
      <c r="E43" s="55">
        <v>0</v>
      </c>
      <c r="F43" s="56">
        <f t="shared" si="0"/>
        <v>0</v>
      </c>
      <c r="G43" s="56">
        <f t="shared" si="1"/>
        <v>0</v>
      </c>
    </row>
    <row r="44" spans="1:7" ht="63.75">
      <c r="A44" s="51" t="s">
        <v>96</v>
      </c>
      <c r="B44" s="52">
        <v>1</v>
      </c>
      <c r="C44" s="53" t="s">
        <v>43</v>
      </c>
      <c r="D44" s="54">
        <v>0</v>
      </c>
      <c r="E44" s="55">
        <v>0</v>
      </c>
      <c r="F44" s="56">
        <f t="shared" si="0"/>
        <v>0</v>
      </c>
      <c r="G44" s="56">
        <f t="shared" si="1"/>
        <v>0</v>
      </c>
    </row>
    <row r="45" spans="1:7" ht="63.75">
      <c r="A45" s="51" t="s">
        <v>97</v>
      </c>
      <c r="B45" s="52">
        <v>2</v>
      </c>
      <c r="C45" s="53" t="s">
        <v>43</v>
      </c>
      <c r="D45" s="54">
        <v>0</v>
      </c>
      <c r="E45" s="55">
        <v>0</v>
      </c>
      <c r="F45" s="56">
        <f t="shared" si="0"/>
        <v>0</v>
      </c>
      <c r="G45" s="56">
        <f t="shared" si="1"/>
        <v>0</v>
      </c>
    </row>
    <row r="46" spans="1:7" ht="38.25">
      <c r="A46" s="51" t="s">
        <v>98</v>
      </c>
      <c r="B46" s="52">
        <v>1</v>
      </c>
      <c r="C46" s="53" t="s">
        <v>43</v>
      </c>
      <c r="D46" s="54">
        <v>0</v>
      </c>
      <c r="E46" s="55">
        <v>0</v>
      </c>
      <c r="F46" s="56">
        <f t="shared" si="0"/>
        <v>0</v>
      </c>
      <c r="G46" s="56">
        <f t="shared" si="1"/>
        <v>0</v>
      </c>
    </row>
    <row r="47" spans="1:7" ht="38.25">
      <c r="A47" s="51" t="s">
        <v>99</v>
      </c>
      <c r="B47" s="52">
        <v>6</v>
      </c>
      <c r="C47" s="53" t="s">
        <v>43</v>
      </c>
      <c r="D47" s="54">
        <v>0</v>
      </c>
      <c r="E47" s="55">
        <v>0</v>
      </c>
      <c r="F47" s="56">
        <f t="shared" si="0"/>
        <v>0</v>
      </c>
      <c r="G47" s="56">
        <f t="shared" si="1"/>
        <v>0</v>
      </c>
    </row>
    <row r="48" spans="1:7" ht="38.25">
      <c r="A48" s="51" t="s">
        <v>100</v>
      </c>
      <c r="B48" s="52">
        <v>18</v>
      </c>
      <c r="C48" s="53" t="s">
        <v>43</v>
      </c>
      <c r="D48" s="54">
        <v>0</v>
      </c>
      <c r="E48" s="55">
        <v>0</v>
      </c>
      <c r="F48" s="56">
        <f t="shared" si="0"/>
        <v>0</v>
      </c>
      <c r="G48" s="56">
        <f t="shared" si="1"/>
        <v>0</v>
      </c>
    </row>
    <row r="49" spans="1:7" ht="38.25">
      <c r="A49" s="51" t="s">
        <v>101</v>
      </c>
      <c r="B49" s="52">
        <v>2</v>
      </c>
      <c r="C49" s="53" t="s">
        <v>43</v>
      </c>
      <c r="D49" s="54">
        <v>0</v>
      </c>
      <c r="E49" s="55">
        <v>0</v>
      </c>
      <c r="F49" s="56">
        <f t="shared" si="0"/>
        <v>0</v>
      </c>
      <c r="G49" s="56">
        <f t="shared" si="1"/>
        <v>0</v>
      </c>
    </row>
    <row r="50" spans="1:7" ht="38.25">
      <c r="A50" s="51" t="s">
        <v>102</v>
      </c>
      <c r="B50" s="52">
        <v>2</v>
      </c>
      <c r="C50" s="53" t="s">
        <v>43</v>
      </c>
      <c r="D50" s="54">
        <v>0</v>
      </c>
      <c r="E50" s="55">
        <v>0</v>
      </c>
      <c r="F50" s="56">
        <f t="shared" si="0"/>
        <v>0</v>
      </c>
      <c r="G50" s="56">
        <f t="shared" si="1"/>
        <v>0</v>
      </c>
    </row>
    <row r="51" spans="1:7" ht="38.25">
      <c r="A51" s="51" t="s">
        <v>103</v>
      </c>
      <c r="B51" s="52">
        <v>4</v>
      </c>
      <c r="C51" s="53" t="s">
        <v>43</v>
      </c>
      <c r="D51" s="54">
        <v>0</v>
      </c>
      <c r="E51" s="55">
        <v>0</v>
      </c>
      <c r="F51" s="56">
        <f t="shared" si="0"/>
        <v>0</v>
      </c>
      <c r="G51" s="56">
        <f t="shared" si="1"/>
        <v>0</v>
      </c>
    </row>
    <row r="52" spans="1:7" ht="25.5">
      <c r="A52" s="51" t="s">
        <v>104</v>
      </c>
      <c r="B52" s="52">
        <v>10</v>
      </c>
      <c r="C52" s="53" t="s">
        <v>43</v>
      </c>
      <c r="D52" s="54">
        <v>0</v>
      </c>
      <c r="E52" s="55">
        <v>0</v>
      </c>
      <c r="F52" s="56">
        <f t="shared" si="0"/>
        <v>0</v>
      </c>
      <c r="G52" s="56">
        <f t="shared" si="1"/>
        <v>0</v>
      </c>
    </row>
    <row r="53" spans="1:7" ht="38.25">
      <c r="A53" s="51" t="s">
        <v>105</v>
      </c>
      <c r="B53" s="52">
        <v>7</v>
      </c>
      <c r="C53" s="53" t="s">
        <v>43</v>
      </c>
      <c r="D53" s="54">
        <v>0</v>
      </c>
      <c r="E53" s="55">
        <v>0</v>
      </c>
      <c r="F53" s="56">
        <f t="shared" si="0"/>
        <v>0</v>
      </c>
      <c r="G53" s="56">
        <f t="shared" si="1"/>
        <v>0</v>
      </c>
    </row>
    <row r="54" spans="1:7" ht="38.25">
      <c r="A54" s="51" t="s">
        <v>106</v>
      </c>
      <c r="B54" s="52">
        <v>1</v>
      </c>
      <c r="C54" s="53" t="s">
        <v>43</v>
      </c>
      <c r="D54" s="54">
        <v>0</v>
      </c>
      <c r="E54" s="55">
        <v>0</v>
      </c>
      <c r="F54" s="56">
        <f t="shared" si="0"/>
        <v>0</v>
      </c>
      <c r="G54" s="56">
        <f t="shared" si="1"/>
        <v>0</v>
      </c>
    </row>
    <row r="55" spans="1:7" ht="38.25">
      <c r="A55" s="51" t="s">
        <v>107</v>
      </c>
      <c r="B55" s="52">
        <v>2</v>
      </c>
      <c r="C55" s="53" t="s">
        <v>43</v>
      </c>
      <c r="D55" s="54">
        <v>0</v>
      </c>
      <c r="E55" s="55">
        <v>0</v>
      </c>
      <c r="F55" s="56">
        <f t="shared" si="0"/>
        <v>0</v>
      </c>
      <c r="G55" s="56">
        <f t="shared" si="1"/>
        <v>0</v>
      </c>
    </row>
    <row r="56" spans="1:7" ht="25.5">
      <c r="A56" s="51" t="s">
        <v>108</v>
      </c>
      <c r="B56" s="52">
        <v>6</v>
      </c>
      <c r="C56" s="53">
        <v>2680</v>
      </c>
      <c r="D56" s="54">
        <v>0</v>
      </c>
      <c r="E56" s="55">
        <v>0</v>
      </c>
      <c r="F56" s="56">
        <f t="shared" si="0"/>
        <v>0</v>
      </c>
      <c r="G56" s="56">
        <f t="shared" si="1"/>
        <v>0</v>
      </c>
    </row>
    <row r="57" spans="1:7" ht="25.5">
      <c r="A57" s="51" t="s">
        <v>109</v>
      </c>
      <c r="B57" s="52">
        <v>16</v>
      </c>
      <c r="C57" s="53" t="s">
        <v>43</v>
      </c>
      <c r="D57" s="54">
        <v>0</v>
      </c>
      <c r="E57" s="55">
        <v>0</v>
      </c>
      <c r="F57" s="56">
        <f t="shared" si="0"/>
        <v>0</v>
      </c>
      <c r="G57" s="56">
        <f t="shared" si="1"/>
        <v>0</v>
      </c>
    </row>
    <row r="58" spans="1:7" ht="38.25">
      <c r="A58" s="51" t="s">
        <v>110</v>
      </c>
      <c r="B58" s="52">
        <v>9</v>
      </c>
      <c r="C58" s="53" t="s">
        <v>43</v>
      </c>
      <c r="D58" s="54">
        <v>0</v>
      </c>
      <c r="E58" s="55">
        <v>0</v>
      </c>
      <c r="F58" s="56">
        <f t="shared" si="0"/>
        <v>0</v>
      </c>
      <c r="G58" s="56">
        <f t="shared" si="1"/>
        <v>0</v>
      </c>
    </row>
    <row r="59" spans="1:7" ht="51">
      <c r="A59" s="51" t="s">
        <v>111</v>
      </c>
      <c r="B59" s="52">
        <v>1</v>
      </c>
      <c r="C59" s="53" t="s">
        <v>43</v>
      </c>
      <c r="D59" s="54">
        <v>0</v>
      </c>
      <c r="E59" s="55">
        <v>0</v>
      </c>
      <c r="F59" s="56">
        <f t="shared" si="0"/>
        <v>0</v>
      </c>
      <c r="G59" s="56">
        <f t="shared" si="1"/>
        <v>0</v>
      </c>
    </row>
    <row r="60" spans="1:7" ht="25.5">
      <c r="A60" s="51" t="s">
        <v>112</v>
      </c>
      <c r="B60" s="52">
        <v>4</v>
      </c>
      <c r="C60" s="53" t="s">
        <v>43</v>
      </c>
      <c r="D60" s="54">
        <v>0</v>
      </c>
      <c r="E60" s="55">
        <v>0</v>
      </c>
      <c r="F60" s="56">
        <f t="shared" si="0"/>
        <v>0</v>
      </c>
      <c r="G60" s="56">
        <f t="shared" si="1"/>
        <v>0</v>
      </c>
    </row>
    <row r="61" spans="1:7" ht="25.5">
      <c r="A61" s="51" t="s">
        <v>113</v>
      </c>
      <c r="B61" s="52">
        <v>4</v>
      </c>
      <c r="C61" s="53" t="s">
        <v>43</v>
      </c>
      <c r="D61" s="54">
        <v>0</v>
      </c>
      <c r="E61" s="55">
        <v>0</v>
      </c>
      <c r="F61" s="56">
        <f t="shared" si="0"/>
        <v>0</v>
      </c>
      <c r="G61" s="56">
        <f t="shared" si="1"/>
        <v>0</v>
      </c>
    </row>
    <row r="62" spans="1:7">
      <c r="A62" s="51" t="s">
        <v>114</v>
      </c>
      <c r="B62" s="52">
        <v>15</v>
      </c>
      <c r="C62" s="53" t="s">
        <v>43</v>
      </c>
      <c r="D62" s="54">
        <v>0</v>
      </c>
      <c r="E62" s="55">
        <v>0</v>
      </c>
      <c r="F62" s="56">
        <f t="shared" si="0"/>
        <v>0</v>
      </c>
      <c r="G62" s="56">
        <f t="shared" si="1"/>
        <v>0</v>
      </c>
    </row>
    <row r="63" spans="1:7" ht="51">
      <c r="A63" s="51" t="s">
        <v>115</v>
      </c>
      <c r="B63" s="52">
        <v>22</v>
      </c>
      <c r="C63" s="53" t="s">
        <v>43</v>
      </c>
      <c r="D63" s="54">
        <v>0</v>
      </c>
      <c r="E63" s="55">
        <v>0</v>
      </c>
      <c r="F63" s="56">
        <f t="shared" si="0"/>
        <v>0</v>
      </c>
      <c r="G63" s="56">
        <f t="shared" si="1"/>
        <v>0</v>
      </c>
    </row>
    <row r="64" spans="1:7" ht="51">
      <c r="A64" s="51" t="s">
        <v>116</v>
      </c>
      <c r="B64" s="52">
        <v>20</v>
      </c>
      <c r="C64" s="53" t="s">
        <v>43</v>
      </c>
      <c r="D64" s="54">
        <v>0</v>
      </c>
      <c r="E64" s="55">
        <v>0</v>
      </c>
      <c r="F64" s="56">
        <f t="shared" si="0"/>
        <v>0</v>
      </c>
      <c r="G64" s="56">
        <f t="shared" si="1"/>
        <v>0</v>
      </c>
    </row>
    <row r="65" spans="1:7" ht="51">
      <c r="A65" s="51" t="s">
        <v>117</v>
      </c>
      <c r="B65" s="52">
        <v>15</v>
      </c>
      <c r="C65" s="53" t="s">
        <v>43</v>
      </c>
      <c r="D65" s="54">
        <v>0</v>
      </c>
      <c r="E65" s="55">
        <v>0</v>
      </c>
      <c r="F65" s="56">
        <f t="shared" si="0"/>
        <v>0</v>
      </c>
      <c r="G65" s="56">
        <f t="shared" si="1"/>
        <v>0</v>
      </c>
    </row>
    <row r="66" spans="1:7" ht="51">
      <c r="A66" s="51" t="s">
        <v>118</v>
      </c>
      <c r="B66" s="52">
        <v>1</v>
      </c>
      <c r="C66" s="53" t="s">
        <v>43</v>
      </c>
      <c r="D66" s="54">
        <v>0</v>
      </c>
      <c r="E66" s="55">
        <v>0</v>
      </c>
      <c r="F66" s="56">
        <f t="shared" si="0"/>
        <v>0</v>
      </c>
      <c r="G66" s="56">
        <f t="shared" si="1"/>
        <v>0</v>
      </c>
    </row>
    <row r="67" spans="1:7" ht="38.25">
      <c r="A67" s="51" t="s">
        <v>119</v>
      </c>
      <c r="B67" s="52">
        <v>190</v>
      </c>
      <c r="C67" s="53" t="s">
        <v>55</v>
      </c>
      <c r="D67" s="54">
        <v>0</v>
      </c>
      <c r="E67" s="55">
        <v>0</v>
      </c>
      <c r="F67" s="56">
        <f t="shared" ref="F67:F74" si="3">PRODUCT(D67,B67)</f>
        <v>0</v>
      </c>
      <c r="G67" s="56">
        <f t="shared" ref="G67:G74" si="4">PRODUCT(B67,E67,2670)</f>
        <v>0</v>
      </c>
    </row>
    <row r="68" spans="1:7" ht="25.5">
      <c r="A68" s="51" t="s">
        <v>120</v>
      </c>
      <c r="B68" s="52">
        <v>1</v>
      </c>
      <c r="C68" s="53" t="s">
        <v>35</v>
      </c>
      <c r="D68" s="54">
        <v>0</v>
      </c>
      <c r="E68" s="55">
        <v>0</v>
      </c>
      <c r="F68" s="56">
        <f t="shared" si="3"/>
        <v>0</v>
      </c>
      <c r="G68" s="56">
        <f t="shared" si="4"/>
        <v>0</v>
      </c>
    </row>
    <row r="69" spans="1:7" ht="38.25">
      <c r="A69" s="51" t="s">
        <v>121</v>
      </c>
      <c r="B69" s="52">
        <v>110</v>
      </c>
      <c r="C69" s="53" t="s">
        <v>55</v>
      </c>
      <c r="D69" s="54">
        <v>0</v>
      </c>
      <c r="E69" s="55">
        <v>0</v>
      </c>
      <c r="F69" s="56">
        <f t="shared" si="3"/>
        <v>0</v>
      </c>
      <c r="G69" s="56">
        <f t="shared" si="4"/>
        <v>0</v>
      </c>
    </row>
    <row r="70" spans="1:7" ht="38.25">
      <c r="A70" s="51" t="s">
        <v>122</v>
      </c>
      <c r="B70" s="52">
        <v>1.1000000000000001</v>
      </c>
      <c r="C70" s="53" t="s">
        <v>123</v>
      </c>
      <c r="D70" s="54">
        <v>0</v>
      </c>
      <c r="E70" s="55">
        <v>0</v>
      </c>
      <c r="F70" s="56">
        <f t="shared" si="3"/>
        <v>0</v>
      </c>
      <c r="G70" s="56">
        <f t="shared" si="4"/>
        <v>0</v>
      </c>
    </row>
    <row r="71" spans="1:7" ht="65.25">
      <c r="A71" s="60" t="s">
        <v>124</v>
      </c>
      <c r="B71" s="52">
        <v>81.2</v>
      </c>
      <c r="C71" s="53" t="s">
        <v>125</v>
      </c>
      <c r="D71" s="54">
        <v>0</v>
      </c>
      <c r="E71" s="55">
        <v>0</v>
      </c>
      <c r="F71" s="56">
        <f t="shared" si="3"/>
        <v>0</v>
      </c>
      <c r="G71" s="56">
        <f t="shared" si="4"/>
        <v>0</v>
      </c>
    </row>
    <row r="72" spans="1:7" ht="76.5">
      <c r="A72" s="60" t="s">
        <v>126</v>
      </c>
      <c r="B72" s="52">
        <v>81.2</v>
      </c>
      <c r="C72" s="53" t="s">
        <v>125</v>
      </c>
      <c r="D72" s="54">
        <v>0</v>
      </c>
      <c r="E72" s="55">
        <v>0</v>
      </c>
      <c r="F72" s="56">
        <f t="shared" si="3"/>
        <v>0</v>
      </c>
      <c r="G72" s="56">
        <f t="shared" si="4"/>
        <v>0</v>
      </c>
    </row>
    <row r="73" spans="1:7" ht="38.25">
      <c r="A73" s="60" t="s">
        <v>127</v>
      </c>
      <c r="B73" s="52">
        <v>1</v>
      </c>
      <c r="C73" s="53" t="s">
        <v>35</v>
      </c>
      <c r="D73" s="54">
        <v>0</v>
      </c>
      <c r="E73" s="55">
        <v>0</v>
      </c>
      <c r="F73" s="56">
        <f t="shared" si="3"/>
        <v>0</v>
      </c>
      <c r="G73" s="56">
        <f t="shared" si="4"/>
        <v>0</v>
      </c>
    </row>
    <row r="74" spans="1:7" ht="102">
      <c r="A74" s="60" t="s">
        <v>128</v>
      </c>
      <c r="B74" s="52">
        <v>20</v>
      </c>
      <c r="C74" s="53" t="s">
        <v>55</v>
      </c>
      <c r="D74" s="54">
        <v>0</v>
      </c>
      <c r="E74" s="55">
        <v>0</v>
      </c>
      <c r="F74" s="56">
        <f t="shared" si="3"/>
        <v>0</v>
      </c>
      <c r="G74" s="56">
        <f t="shared" si="4"/>
        <v>0</v>
      </c>
    </row>
    <row r="75" spans="1:7" ht="15.75" thickBot="1">
      <c r="A75" s="71"/>
      <c r="B75" s="67"/>
      <c r="C75" s="68"/>
      <c r="D75" s="69"/>
      <c r="E75" s="70"/>
      <c r="F75" s="73"/>
      <c r="G75" s="73"/>
    </row>
    <row r="76" spans="1:7" ht="15.75" thickBot="1">
      <c r="A76" s="72" t="s">
        <v>129</v>
      </c>
      <c r="B76" s="5"/>
      <c r="C76" s="6"/>
      <c r="D76" s="5"/>
      <c r="E76" s="5"/>
      <c r="F76" s="74">
        <f>ROUND(SUM(F2:F74),0)</f>
        <v>0</v>
      </c>
      <c r="G76" s="74">
        <f>ROUND(SUM(G2:G74),0)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topLeftCell="A16" workbookViewId="0">
      <selection activeCell="F21" sqref="F21"/>
    </sheetView>
  </sheetViews>
  <sheetFormatPr defaultRowHeight="15"/>
  <cols>
    <col min="1" max="1" width="3.85546875" bestFit="1" customWidth="1"/>
    <col min="3" max="3" width="34.42578125" customWidth="1"/>
    <col min="8" max="8" width="9.85546875" customWidth="1"/>
    <col min="9" max="9" width="8.140625" bestFit="1" customWidth="1"/>
  </cols>
  <sheetData>
    <row r="1" spans="1:9" s="15" customFormat="1" ht="43.5" thickBot="1">
      <c r="A1" s="12" t="s">
        <v>130</v>
      </c>
      <c r="B1" s="13" t="s">
        <v>131</v>
      </c>
      <c r="C1" s="13" t="s">
        <v>47</v>
      </c>
      <c r="D1" s="14" t="s">
        <v>48</v>
      </c>
      <c r="E1" s="13" t="s">
        <v>49</v>
      </c>
      <c r="F1" s="14" t="s">
        <v>50</v>
      </c>
      <c r="G1" s="14" t="s">
        <v>51</v>
      </c>
      <c r="H1" s="14" t="s">
        <v>52</v>
      </c>
      <c r="I1" s="14" t="s">
        <v>53</v>
      </c>
    </row>
    <row r="2" spans="1:9" ht="15.75" thickBot="1">
      <c r="A2" s="9"/>
      <c r="B2" s="152" t="s">
        <v>168</v>
      </c>
      <c r="C2" s="153"/>
      <c r="D2" s="153"/>
      <c r="E2" s="153"/>
      <c r="F2" s="153"/>
      <c r="G2" s="153"/>
      <c r="H2" s="153"/>
      <c r="I2" s="154"/>
    </row>
    <row r="3" spans="1:9" ht="76.5">
      <c r="A3" s="22">
        <v>1</v>
      </c>
      <c r="B3" s="33" t="s">
        <v>132</v>
      </c>
      <c r="C3" s="33" t="s">
        <v>133</v>
      </c>
      <c r="D3" s="34">
        <v>107</v>
      </c>
      <c r="E3" s="33" t="s">
        <v>125</v>
      </c>
      <c r="F3" s="34">
        <v>0</v>
      </c>
      <c r="G3" s="34">
        <v>0</v>
      </c>
      <c r="H3" s="34">
        <f>ROUND(D3*F3, 0)</f>
        <v>0</v>
      </c>
      <c r="I3" s="34">
        <f>ROUND(D3*G3, 0)</f>
        <v>0</v>
      </c>
    </row>
    <row r="4" spans="1:9">
      <c r="A4" s="22"/>
      <c r="B4" s="19"/>
      <c r="C4" s="19"/>
      <c r="D4" s="20"/>
      <c r="E4" s="19"/>
      <c r="F4" s="20"/>
      <c r="G4" s="20"/>
      <c r="H4" s="20"/>
      <c r="I4" s="20"/>
    </row>
    <row r="5" spans="1:9" ht="76.5">
      <c r="A5" s="22">
        <v>2</v>
      </c>
      <c r="B5" s="19" t="s">
        <v>134</v>
      </c>
      <c r="C5" s="19" t="s">
        <v>126</v>
      </c>
      <c r="D5" s="20">
        <v>36</v>
      </c>
      <c r="E5" s="19" t="s">
        <v>125</v>
      </c>
      <c r="F5" s="20">
        <v>0</v>
      </c>
      <c r="G5" s="21">
        <v>0</v>
      </c>
      <c r="H5" s="21">
        <f>ROUND(D5*F5, 0)</f>
        <v>0</v>
      </c>
      <c r="I5" s="21">
        <f>ROUND(D5*G5, 0)</f>
        <v>0</v>
      </c>
    </row>
    <row r="6" spans="1:9" ht="76.5">
      <c r="A6" s="22">
        <v>3</v>
      </c>
      <c r="B6" s="19" t="s">
        <v>135</v>
      </c>
      <c r="C6" s="19" t="s">
        <v>136</v>
      </c>
      <c r="D6" s="20">
        <v>2</v>
      </c>
      <c r="E6" s="19" t="s">
        <v>125</v>
      </c>
      <c r="F6" s="20">
        <v>0</v>
      </c>
      <c r="G6" s="21">
        <v>0</v>
      </c>
      <c r="H6" s="21">
        <f>ROUND(D6*F6, 0)</f>
        <v>0</v>
      </c>
      <c r="I6" s="21">
        <f>ROUND(D6*G6, 0)</f>
        <v>0</v>
      </c>
    </row>
    <row r="7" spans="1:9" ht="63.75">
      <c r="A7" s="22">
        <v>4</v>
      </c>
      <c r="B7" s="19" t="s">
        <v>137</v>
      </c>
      <c r="C7" s="19" t="s">
        <v>138</v>
      </c>
      <c r="D7" s="20">
        <v>4</v>
      </c>
      <c r="E7" s="19" t="s">
        <v>125</v>
      </c>
      <c r="F7" s="20">
        <v>0</v>
      </c>
      <c r="G7" s="21">
        <v>0</v>
      </c>
      <c r="H7" s="21">
        <f>ROUND(D7*F7, 0)</f>
        <v>0</v>
      </c>
      <c r="I7" s="21">
        <f>ROUND(D7*G7, 0)</f>
        <v>0</v>
      </c>
    </row>
    <row r="8" spans="1:9" ht="38.25">
      <c r="A8" s="22">
        <v>5</v>
      </c>
      <c r="B8" s="19" t="s">
        <v>139</v>
      </c>
      <c r="C8" s="19" t="s">
        <v>140</v>
      </c>
      <c r="D8" s="20">
        <v>2</v>
      </c>
      <c r="E8" s="19" t="s">
        <v>125</v>
      </c>
      <c r="F8" s="20">
        <v>0</v>
      </c>
      <c r="G8" s="21">
        <v>0</v>
      </c>
      <c r="H8" s="21">
        <f>ROUND(D8*F8, 0)</f>
        <v>0</v>
      </c>
      <c r="I8" s="21">
        <f>ROUND(D8*G8, 0)</f>
        <v>0</v>
      </c>
    </row>
    <row r="9" spans="1:9" ht="39" thickBot="1">
      <c r="A9" s="22">
        <v>6</v>
      </c>
      <c r="B9" s="41" t="s">
        <v>141</v>
      </c>
      <c r="C9" s="41" t="s">
        <v>142</v>
      </c>
      <c r="D9" s="42">
        <v>36</v>
      </c>
      <c r="E9" s="41" t="s">
        <v>125</v>
      </c>
      <c r="F9" s="42">
        <v>0</v>
      </c>
      <c r="G9" s="43">
        <v>0</v>
      </c>
      <c r="H9" s="43">
        <f>ROUND(D9*F9, 0)</f>
        <v>0</v>
      </c>
      <c r="I9" s="43">
        <f>ROUND(D9*G9, 0)</f>
        <v>0</v>
      </c>
    </row>
    <row r="10" spans="1:9" ht="15.75" thickBot="1">
      <c r="B10" s="152" t="s">
        <v>169</v>
      </c>
      <c r="C10" s="153"/>
      <c r="D10" s="153"/>
      <c r="E10" s="153"/>
      <c r="F10" s="153"/>
      <c r="G10" s="153"/>
      <c r="H10" s="153"/>
      <c r="I10" s="154"/>
    </row>
    <row r="11" spans="1:9" ht="89.25">
      <c r="A11" s="18">
        <v>7</v>
      </c>
      <c r="B11" s="33" t="s">
        <v>143</v>
      </c>
      <c r="C11" s="33" t="s">
        <v>144</v>
      </c>
      <c r="D11" s="34">
        <v>21</v>
      </c>
      <c r="E11" s="33" t="s">
        <v>55</v>
      </c>
      <c r="F11" s="35">
        <v>0</v>
      </c>
      <c r="G11" s="35">
        <v>0</v>
      </c>
      <c r="H11" s="35">
        <f>ROUND(D11*F11, 0)</f>
        <v>0</v>
      </c>
      <c r="I11" s="35">
        <f>ROUND(D11*G11, 0)</f>
        <v>0</v>
      </c>
    </row>
    <row r="12" spans="1:9" ht="63.75">
      <c r="A12" s="18">
        <v>8</v>
      </c>
      <c r="B12" s="19" t="s">
        <v>145</v>
      </c>
      <c r="C12" s="19" t="s">
        <v>146</v>
      </c>
      <c r="D12" s="20">
        <v>33</v>
      </c>
      <c r="E12" s="19" t="s">
        <v>55</v>
      </c>
      <c r="F12" s="21">
        <v>0</v>
      </c>
      <c r="G12" s="21">
        <v>0</v>
      </c>
      <c r="H12" s="21">
        <f t="shared" ref="H12:H22" si="0">ROUND(D12*F12, 0)</f>
        <v>0</v>
      </c>
      <c r="I12" s="21">
        <f t="shared" ref="I12:I22" si="1">ROUND(D12*G12, 0)</f>
        <v>0</v>
      </c>
    </row>
    <row r="13" spans="1:9" ht="89.25">
      <c r="A13" s="18">
        <v>9</v>
      </c>
      <c r="B13" s="19" t="s">
        <v>147</v>
      </c>
      <c r="C13" s="19" t="s">
        <v>148</v>
      </c>
      <c r="D13" s="20">
        <v>2</v>
      </c>
      <c r="E13" s="19" t="s">
        <v>43</v>
      </c>
      <c r="F13" s="21">
        <v>0</v>
      </c>
      <c r="G13" s="21">
        <v>0</v>
      </c>
      <c r="H13" s="21">
        <f t="shared" si="0"/>
        <v>0</v>
      </c>
      <c r="I13" s="21">
        <f t="shared" si="1"/>
        <v>0</v>
      </c>
    </row>
    <row r="14" spans="1:9" ht="63.75">
      <c r="A14" s="18">
        <v>10</v>
      </c>
      <c r="B14" s="19" t="s">
        <v>149</v>
      </c>
      <c r="C14" s="19" t="s">
        <v>150</v>
      </c>
      <c r="D14" s="20">
        <v>2</v>
      </c>
      <c r="E14" s="19" t="s">
        <v>43</v>
      </c>
      <c r="F14" s="21">
        <v>0</v>
      </c>
      <c r="G14" s="21">
        <v>0</v>
      </c>
      <c r="H14" s="21">
        <f t="shared" si="0"/>
        <v>0</v>
      </c>
      <c r="I14" s="21">
        <f t="shared" si="1"/>
        <v>0</v>
      </c>
    </row>
    <row r="15" spans="1:9" ht="51">
      <c r="A15" s="18">
        <v>11</v>
      </c>
      <c r="B15" s="19" t="s">
        <v>151</v>
      </c>
      <c r="C15" s="19" t="s">
        <v>152</v>
      </c>
      <c r="D15" s="20">
        <v>2</v>
      </c>
      <c r="E15" s="19" t="s">
        <v>43</v>
      </c>
      <c r="F15" s="21"/>
      <c r="G15" s="21"/>
      <c r="H15" s="21">
        <f t="shared" si="0"/>
        <v>0</v>
      </c>
      <c r="I15" s="21">
        <f t="shared" si="1"/>
        <v>0</v>
      </c>
    </row>
    <row r="16" spans="1:9" ht="38.25">
      <c r="A16" s="18">
        <v>12</v>
      </c>
      <c r="B16" s="19" t="s">
        <v>153</v>
      </c>
      <c r="C16" s="19" t="s">
        <v>154</v>
      </c>
      <c r="D16" s="20">
        <v>1</v>
      </c>
      <c r="E16" s="19" t="s">
        <v>43</v>
      </c>
      <c r="F16" s="21"/>
      <c r="G16" s="21"/>
      <c r="H16" s="21">
        <f t="shared" si="0"/>
        <v>0</v>
      </c>
      <c r="I16" s="21">
        <f t="shared" si="1"/>
        <v>0</v>
      </c>
    </row>
    <row r="17" spans="1:9" ht="51">
      <c r="A17" s="18">
        <v>13</v>
      </c>
      <c r="B17" s="19" t="s">
        <v>155</v>
      </c>
      <c r="C17" s="19" t="s">
        <v>156</v>
      </c>
      <c r="D17" s="20">
        <v>4</v>
      </c>
      <c r="E17" s="19" t="s">
        <v>43</v>
      </c>
      <c r="F17" s="21"/>
      <c r="G17" s="21"/>
      <c r="H17" s="21">
        <f t="shared" si="0"/>
        <v>0</v>
      </c>
      <c r="I17" s="21">
        <f t="shared" si="1"/>
        <v>0</v>
      </c>
    </row>
    <row r="18" spans="1:9" ht="63.75">
      <c r="A18" s="18">
        <v>14</v>
      </c>
      <c r="B18" s="19" t="s">
        <v>157</v>
      </c>
      <c r="C18" s="19" t="s">
        <v>158</v>
      </c>
      <c r="D18" s="20">
        <v>2</v>
      </c>
      <c r="E18" s="19" t="s">
        <v>43</v>
      </c>
      <c r="F18" s="21"/>
      <c r="G18" s="21"/>
      <c r="H18" s="21">
        <f t="shared" si="0"/>
        <v>0</v>
      </c>
      <c r="I18" s="21">
        <f t="shared" si="1"/>
        <v>0</v>
      </c>
    </row>
    <row r="19" spans="1:9" ht="63.75">
      <c r="A19" s="18">
        <v>15</v>
      </c>
      <c r="B19" s="19" t="s">
        <v>159</v>
      </c>
      <c r="C19" s="19" t="s">
        <v>160</v>
      </c>
      <c r="D19" s="20">
        <v>4</v>
      </c>
      <c r="E19" s="19" t="s">
        <v>161</v>
      </c>
      <c r="F19" s="21"/>
      <c r="G19" s="21"/>
      <c r="H19" s="21">
        <f t="shared" si="0"/>
        <v>0</v>
      </c>
      <c r="I19" s="21">
        <f t="shared" si="1"/>
        <v>0</v>
      </c>
    </row>
    <row r="20" spans="1:9">
      <c r="A20" s="18">
        <v>16</v>
      </c>
      <c r="B20" s="19" t="s">
        <v>162</v>
      </c>
      <c r="C20" s="19" t="s">
        <v>163</v>
      </c>
      <c r="D20" s="20">
        <v>1</v>
      </c>
      <c r="E20" s="19" t="s">
        <v>43</v>
      </c>
      <c r="F20" s="21"/>
      <c r="G20" s="21"/>
      <c r="H20" s="21">
        <f t="shared" si="0"/>
        <v>0</v>
      </c>
      <c r="I20" s="21">
        <f t="shared" si="1"/>
        <v>0</v>
      </c>
    </row>
    <row r="21" spans="1:9" ht="89.25">
      <c r="A21" s="18">
        <v>17</v>
      </c>
      <c r="B21" s="19" t="s">
        <v>164</v>
      </c>
      <c r="C21" s="19" t="s">
        <v>165</v>
      </c>
      <c r="D21" s="20">
        <v>7</v>
      </c>
      <c r="E21" s="19" t="s">
        <v>55</v>
      </c>
      <c r="F21" s="21"/>
      <c r="G21" s="21"/>
      <c r="H21" s="21">
        <f t="shared" si="0"/>
        <v>0</v>
      </c>
      <c r="I21" s="21">
        <f t="shared" si="1"/>
        <v>0</v>
      </c>
    </row>
    <row r="22" spans="1:9" ht="56.45" customHeight="1">
      <c r="A22" s="18">
        <v>18</v>
      </c>
      <c r="B22" s="19" t="s">
        <v>166</v>
      </c>
      <c r="C22" s="19" t="s">
        <v>167</v>
      </c>
      <c r="D22" s="20">
        <v>38</v>
      </c>
      <c r="E22" s="19" t="s">
        <v>55</v>
      </c>
      <c r="F22" s="21"/>
      <c r="G22" s="21"/>
      <c r="H22" s="21">
        <f t="shared" si="0"/>
        <v>0</v>
      </c>
      <c r="I22" s="21">
        <f t="shared" si="1"/>
        <v>0</v>
      </c>
    </row>
    <row r="23" spans="1:9" ht="25.5">
      <c r="A23" s="18">
        <v>19</v>
      </c>
      <c r="B23" s="19" t="s">
        <v>170</v>
      </c>
      <c r="C23" s="19" t="s">
        <v>171</v>
      </c>
      <c r="D23" s="20">
        <v>60</v>
      </c>
      <c r="E23" s="19" t="s">
        <v>55</v>
      </c>
      <c r="F23" s="21">
        <v>0</v>
      </c>
      <c r="G23" s="21"/>
      <c r="H23" s="21">
        <f>ROUND(D23*F23, 0)</f>
        <v>0</v>
      </c>
      <c r="I23" s="21">
        <f>ROUND(D23*G23, 0)</f>
        <v>0</v>
      </c>
    </row>
    <row r="24" spans="1:9" ht="15.75" thickBot="1"/>
    <row r="25" spans="1:9" ht="15.75" thickBot="1">
      <c r="C25" s="16" t="s">
        <v>129</v>
      </c>
      <c r="H25" s="23">
        <f>SUM(H11:H23,H9,H8,H7,H6,H5,H3)</f>
        <v>0</v>
      </c>
      <c r="I25" s="17">
        <f>SUM(I11:I23,I3,I5,I6,I7,I8,I9)</f>
        <v>0</v>
      </c>
    </row>
  </sheetData>
  <mergeCells count="2">
    <mergeCell ref="B2:I2"/>
    <mergeCell ref="B10: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selection activeCell="G3" sqref="G3"/>
    </sheetView>
  </sheetViews>
  <sheetFormatPr defaultRowHeight="15"/>
  <cols>
    <col min="1" max="1" width="3.85546875" bestFit="1" customWidth="1"/>
    <col min="3" max="3" width="27.7109375" customWidth="1"/>
  </cols>
  <sheetData>
    <row r="1" spans="1:9" ht="25.5">
      <c r="A1" s="125" t="s">
        <v>130</v>
      </c>
      <c r="B1" s="126" t="s">
        <v>131</v>
      </c>
      <c r="C1" s="126" t="s">
        <v>47</v>
      </c>
      <c r="D1" s="127" t="s">
        <v>48</v>
      </c>
      <c r="E1" s="126" t="s">
        <v>49</v>
      </c>
      <c r="F1" s="127" t="s">
        <v>50</v>
      </c>
      <c r="G1" s="127" t="s">
        <v>51</v>
      </c>
      <c r="H1" s="127" t="s">
        <v>52</v>
      </c>
      <c r="I1" s="127" t="s">
        <v>53</v>
      </c>
    </row>
    <row r="2" spans="1:9">
      <c r="A2" s="155" t="s">
        <v>415</v>
      </c>
      <c r="B2" s="156"/>
      <c r="C2" s="156"/>
      <c r="D2" s="156"/>
      <c r="E2" s="156"/>
      <c r="F2" s="156"/>
      <c r="G2" s="156"/>
      <c r="H2" s="156"/>
      <c r="I2" s="157"/>
    </row>
    <row r="3" spans="1:9" ht="114.75">
      <c r="A3" s="22">
        <v>1</v>
      </c>
      <c r="B3" s="19" t="s">
        <v>408</v>
      </c>
      <c r="C3" s="99" t="s">
        <v>409</v>
      </c>
      <c r="D3" s="20">
        <v>13</v>
      </c>
      <c r="E3" s="19" t="s">
        <v>55</v>
      </c>
      <c r="F3" s="21">
        <v>0</v>
      </c>
      <c r="G3" s="21">
        <v>0</v>
      </c>
      <c r="H3" s="21">
        <f>ROUND(D3*F3, 0)</f>
        <v>0</v>
      </c>
      <c r="I3" s="21">
        <f>ROUND(D3*G3, 0)</f>
        <v>0</v>
      </c>
    </row>
    <row r="4" spans="1:9" ht="51">
      <c r="A4" s="22"/>
      <c r="B4" s="19"/>
      <c r="C4" s="99" t="s">
        <v>410</v>
      </c>
      <c r="D4" s="20"/>
      <c r="E4" s="19"/>
      <c r="F4" s="21"/>
      <c r="G4" s="21"/>
      <c r="H4" s="21"/>
      <c r="I4" s="21"/>
    </row>
    <row r="5" spans="1:9">
      <c r="A5" s="22"/>
      <c r="B5" s="19"/>
      <c r="C5" s="19"/>
      <c r="D5" s="20"/>
      <c r="E5" s="19"/>
      <c r="F5" s="21"/>
      <c r="G5" s="21"/>
      <c r="H5" s="21"/>
      <c r="I5" s="21"/>
    </row>
    <row r="6" spans="1:9" ht="114.75">
      <c r="A6" s="22">
        <v>2</v>
      </c>
      <c r="B6" s="19" t="s">
        <v>411</v>
      </c>
      <c r="C6" s="99" t="s">
        <v>409</v>
      </c>
      <c r="D6" s="20">
        <v>22</v>
      </c>
      <c r="E6" s="19" t="s">
        <v>55</v>
      </c>
      <c r="F6" s="21">
        <v>0</v>
      </c>
      <c r="G6" s="21">
        <v>0</v>
      </c>
      <c r="H6" s="21">
        <f>ROUND(D6*F6, 0)</f>
        <v>0</v>
      </c>
      <c r="I6" s="21">
        <f>ROUND(D6*G6, 0)</f>
        <v>0</v>
      </c>
    </row>
    <row r="7" spans="1:9" ht="51">
      <c r="A7" s="22"/>
      <c r="B7" s="19"/>
      <c r="C7" s="99" t="s">
        <v>412</v>
      </c>
      <c r="D7" s="20"/>
      <c r="E7" s="19"/>
      <c r="F7" s="21"/>
      <c r="G7" s="21"/>
      <c r="H7" s="21"/>
      <c r="I7" s="21"/>
    </row>
    <row r="8" spans="1:9">
      <c r="A8" s="22"/>
      <c r="B8" s="19"/>
      <c r="C8" s="19"/>
      <c r="D8" s="20"/>
      <c r="E8" s="19"/>
      <c r="F8" s="21"/>
      <c r="G8" s="21"/>
      <c r="H8" s="21"/>
      <c r="I8" s="21"/>
    </row>
    <row r="9" spans="1:9" ht="114.75">
      <c r="A9" s="22">
        <v>3</v>
      </c>
      <c r="B9" s="19" t="s">
        <v>413</v>
      </c>
      <c r="C9" s="99" t="s">
        <v>409</v>
      </c>
      <c r="D9" s="20">
        <v>8</v>
      </c>
      <c r="E9" s="19" t="s">
        <v>55</v>
      </c>
      <c r="F9" s="21">
        <v>0</v>
      </c>
      <c r="G9" s="21">
        <v>0</v>
      </c>
      <c r="H9" s="21">
        <f>ROUND(D9*F9, 0)</f>
        <v>0</v>
      </c>
      <c r="I9" s="21">
        <f>ROUND(D9*G9, 0)</f>
        <v>0</v>
      </c>
    </row>
    <row r="10" spans="1:9" ht="51">
      <c r="A10" s="22"/>
      <c r="B10" s="19"/>
      <c r="C10" s="99" t="s">
        <v>414</v>
      </c>
      <c r="D10" s="20"/>
      <c r="E10" s="19"/>
      <c r="F10" s="21"/>
      <c r="G10" s="21"/>
      <c r="H10" s="21"/>
      <c r="I10" s="21"/>
    </row>
    <row r="11" spans="1:9">
      <c r="A11" s="155" t="s">
        <v>416</v>
      </c>
      <c r="B11" s="156"/>
      <c r="C11" s="156"/>
      <c r="D11" s="156"/>
      <c r="E11" s="156"/>
      <c r="F11" s="156"/>
      <c r="G11" s="156"/>
      <c r="H11" s="156"/>
      <c r="I11" s="157"/>
    </row>
    <row r="12" spans="1:9" ht="114.75">
      <c r="A12" s="22">
        <v>1</v>
      </c>
      <c r="B12" s="19" t="s">
        <v>417</v>
      </c>
      <c r="C12" s="99" t="s">
        <v>418</v>
      </c>
      <c r="D12" s="20">
        <v>13</v>
      </c>
      <c r="E12" s="19" t="s">
        <v>55</v>
      </c>
      <c r="F12" s="21">
        <v>0</v>
      </c>
      <c r="G12" s="21">
        <v>0</v>
      </c>
      <c r="H12" s="21">
        <f>ROUND(D12*F12, 0)</f>
        <v>0</v>
      </c>
      <c r="I12" s="21">
        <f>ROUND(D12*G12, 0)</f>
        <v>0</v>
      </c>
    </row>
    <row r="13" spans="1:9" ht="38.25">
      <c r="A13" s="22"/>
      <c r="B13" s="19"/>
      <c r="C13" s="99" t="s">
        <v>419</v>
      </c>
      <c r="D13" s="20"/>
      <c r="E13" s="19"/>
      <c r="F13" s="21"/>
      <c r="G13" s="21"/>
      <c r="H13" s="21"/>
      <c r="I13" s="21"/>
    </row>
    <row r="14" spans="1:9">
      <c r="A14" s="22"/>
      <c r="B14" s="19"/>
      <c r="C14" s="19"/>
      <c r="D14" s="20"/>
      <c r="E14" s="19"/>
      <c r="F14" s="21"/>
      <c r="G14" s="21"/>
      <c r="H14" s="21"/>
      <c r="I14" s="21"/>
    </row>
    <row r="15" spans="1:9" ht="114.75">
      <c r="A15" s="22">
        <v>2</v>
      </c>
      <c r="B15" s="19" t="s">
        <v>420</v>
      </c>
      <c r="C15" s="99" t="s">
        <v>421</v>
      </c>
      <c r="D15" s="20">
        <v>22</v>
      </c>
      <c r="E15" s="19" t="s">
        <v>55</v>
      </c>
      <c r="F15" s="21">
        <v>0</v>
      </c>
      <c r="G15" s="21">
        <v>0</v>
      </c>
      <c r="H15" s="21">
        <f>ROUND(D15*F15, 0)</f>
        <v>0</v>
      </c>
      <c r="I15" s="21">
        <f>ROUND(D15*G15, 0)</f>
        <v>0</v>
      </c>
    </row>
    <row r="16" spans="1:9" ht="38.25">
      <c r="A16" s="22"/>
      <c r="B16" s="19"/>
      <c r="C16" s="99" t="s">
        <v>422</v>
      </c>
      <c r="D16" s="20"/>
      <c r="E16" s="19"/>
      <c r="F16" s="21"/>
      <c r="G16" s="21"/>
      <c r="H16" s="21"/>
      <c r="I16" s="21"/>
    </row>
    <row r="17" spans="1:9">
      <c r="A17" s="22"/>
      <c r="B17" s="19"/>
      <c r="C17" s="19"/>
      <c r="D17" s="20"/>
      <c r="E17" s="19"/>
      <c r="F17" s="21"/>
      <c r="G17" s="21"/>
      <c r="H17" s="21"/>
      <c r="I17" s="21"/>
    </row>
    <row r="18" spans="1:9" ht="114.75">
      <c r="A18" s="22">
        <v>3</v>
      </c>
      <c r="B18" s="19" t="s">
        <v>423</v>
      </c>
      <c r="C18" s="99" t="s">
        <v>424</v>
      </c>
      <c r="D18" s="20">
        <v>8</v>
      </c>
      <c r="E18" s="19" t="s">
        <v>55</v>
      </c>
      <c r="F18" s="21">
        <v>0</v>
      </c>
      <c r="G18" s="21">
        <v>0</v>
      </c>
      <c r="H18" s="21">
        <f>ROUND(D18*F18, 0)</f>
        <v>0</v>
      </c>
      <c r="I18" s="21">
        <f>ROUND(D18*G18, 0)</f>
        <v>0</v>
      </c>
    </row>
    <row r="19" spans="1:9" ht="38.25">
      <c r="A19" s="22"/>
      <c r="B19" s="19"/>
      <c r="C19" s="99" t="s">
        <v>425</v>
      </c>
      <c r="D19" s="20"/>
      <c r="E19" s="19"/>
      <c r="F19" s="21"/>
      <c r="G19" s="21"/>
      <c r="H19" s="21"/>
      <c r="I19" s="21"/>
    </row>
    <row r="20" spans="1:9">
      <c r="A20" s="22"/>
      <c r="B20" s="19"/>
      <c r="C20" s="19"/>
      <c r="D20" s="20"/>
      <c r="E20" s="19"/>
      <c r="F20" s="21"/>
      <c r="G20" s="21"/>
      <c r="H20" s="21"/>
      <c r="I20" s="21"/>
    </row>
    <row r="21" spans="1:9" ht="114.75">
      <c r="A21" s="22">
        <v>4</v>
      </c>
      <c r="B21" s="19" t="s">
        <v>426</v>
      </c>
      <c r="C21" s="99" t="s">
        <v>427</v>
      </c>
      <c r="D21" s="20">
        <v>17</v>
      </c>
      <c r="E21" s="19" t="s">
        <v>43</v>
      </c>
      <c r="F21" s="21">
        <v>0</v>
      </c>
      <c r="G21" s="21">
        <v>0</v>
      </c>
      <c r="H21" s="21">
        <f>ROUND(D21*F21, 0)</f>
        <v>0</v>
      </c>
      <c r="I21" s="21">
        <f>ROUND(D21*G21, 0)</f>
        <v>0</v>
      </c>
    </row>
    <row r="22" spans="1:9" ht="38.25">
      <c r="A22" s="22"/>
      <c r="B22" s="19"/>
      <c r="C22" s="99" t="s">
        <v>428</v>
      </c>
      <c r="D22" s="20"/>
      <c r="E22" s="19"/>
      <c r="F22" s="21"/>
      <c r="G22" s="21"/>
      <c r="H22" s="21"/>
      <c r="I22" s="21"/>
    </row>
    <row r="23" spans="1:9">
      <c r="A23" s="22"/>
      <c r="B23" s="19"/>
      <c r="C23" s="19"/>
      <c r="D23" s="20"/>
      <c r="E23" s="19"/>
      <c r="F23" s="21"/>
      <c r="G23" s="21"/>
      <c r="H23" s="21"/>
      <c r="I23" s="21"/>
    </row>
    <row r="24" spans="1:9" ht="114.75">
      <c r="A24" s="22">
        <v>5</v>
      </c>
      <c r="B24" s="19" t="s">
        <v>429</v>
      </c>
      <c r="C24" s="99" t="s">
        <v>430</v>
      </c>
      <c r="D24" s="20">
        <v>10</v>
      </c>
      <c r="E24" s="19" t="s">
        <v>43</v>
      </c>
      <c r="F24" s="21">
        <v>0</v>
      </c>
      <c r="G24" s="21">
        <v>0</v>
      </c>
      <c r="H24" s="21">
        <f>ROUND(D24*F24, 0)</f>
        <v>0</v>
      </c>
      <c r="I24" s="21">
        <f>ROUND(D24*G24, 0)</f>
        <v>0</v>
      </c>
    </row>
    <row r="25" spans="1:9">
      <c r="A25" s="22"/>
      <c r="B25" s="19"/>
      <c r="C25" s="99" t="s">
        <v>431</v>
      </c>
      <c r="D25" s="20"/>
      <c r="E25" s="19"/>
      <c r="F25" s="21"/>
      <c r="G25" s="21"/>
      <c r="H25" s="21"/>
      <c r="I25" s="21"/>
    </row>
    <row r="26" spans="1:9">
      <c r="A26" s="22"/>
      <c r="B26" s="19"/>
      <c r="C26" s="19"/>
      <c r="D26" s="20"/>
      <c r="E26" s="19"/>
      <c r="F26" s="21"/>
      <c r="G26" s="21"/>
      <c r="H26" s="21"/>
      <c r="I26" s="21"/>
    </row>
    <row r="27" spans="1:9" ht="102">
      <c r="A27" s="22">
        <v>6</v>
      </c>
      <c r="B27" s="19" t="s">
        <v>432</v>
      </c>
      <c r="C27" s="19" t="s">
        <v>433</v>
      </c>
      <c r="D27" s="20">
        <v>10</v>
      </c>
      <c r="E27" s="19" t="s">
        <v>55</v>
      </c>
      <c r="F27" s="21">
        <v>0</v>
      </c>
      <c r="G27" s="21">
        <v>0</v>
      </c>
      <c r="H27" s="21">
        <f>ROUND(D27*F27, 0)</f>
        <v>0</v>
      </c>
      <c r="I27" s="21">
        <f>ROUND(D27*G27, 0)</f>
        <v>0</v>
      </c>
    </row>
    <row r="28" spans="1:9">
      <c r="A28" s="22"/>
      <c r="B28" s="19"/>
      <c r="C28" s="19"/>
      <c r="D28" s="20"/>
      <c r="E28" s="19"/>
      <c r="F28" s="21"/>
      <c r="G28" s="21"/>
      <c r="H28" s="21"/>
      <c r="I28" s="21"/>
    </row>
    <row r="29" spans="1:9" ht="102">
      <c r="A29" s="22">
        <v>7</v>
      </c>
      <c r="B29" s="19" t="s">
        <v>434</v>
      </c>
      <c r="C29" s="19" t="s">
        <v>435</v>
      </c>
      <c r="D29" s="20">
        <v>9</v>
      </c>
      <c r="E29" s="19" t="s">
        <v>55</v>
      </c>
      <c r="F29" s="21">
        <v>0</v>
      </c>
      <c r="G29" s="21">
        <v>0</v>
      </c>
      <c r="H29" s="21">
        <f>ROUND(D29*F29, 0)</f>
        <v>0</v>
      </c>
      <c r="I29" s="21">
        <f>ROUND(D29*G29, 0)</f>
        <v>0</v>
      </c>
    </row>
    <row r="30" spans="1:9">
      <c r="A30" s="22"/>
      <c r="B30" s="19"/>
      <c r="C30" s="19"/>
      <c r="D30" s="20"/>
      <c r="E30" s="19"/>
      <c r="F30" s="21"/>
      <c r="G30" s="21"/>
      <c r="H30" s="21"/>
      <c r="I30" s="21"/>
    </row>
    <row r="31" spans="1:9" ht="102">
      <c r="A31" s="22">
        <v>8</v>
      </c>
      <c r="B31" s="19" t="s">
        <v>436</v>
      </c>
      <c r="C31" s="19" t="s">
        <v>437</v>
      </c>
      <c r="D31" s="20">
        <v>6</v>
      </c>
      <c r="E31" s="19" t="s">
        <v>55</v>
      </c>
      <c r="F31" s="21">
        <v>0</v>
      </c>
      <c r="G31" s="21">
        <v>0</v>
      </c>
      <c r="H31" s="21">
        <f>ROUND(D31*F31, 0)</f>
        <v>0</v>
      </c>
      <c r="I31" s="21">
        <f>ROUND(D31*G31, 0)</f>
        <v>0</v>
      </c>
    </row>
    <row r="32" spans="1:9">
      <c r="A32" s="158" t="s">
        <v>240</v>
      </c>
      <c r="B32" s="159"/>
      <c r="C32" s="159"/>
      <c r="D32" s="159"/>
      <c r="E32" s="159"/>
      <c r="F32" s="159"/>
      <c r="G32" s="159"/>
      <c r="H32" s="159"/>
      <c r="I32" s="160"/>
    </row>
    <row r="33" spans="1:9" ht="114.75">
      <c r="A33" s="22">
        <v>1</v>
      </c>
      <c r="B33" s="19" t="s">
        <v>438</v>
      </c>
      <c r="C33" s="99" t="s">
        <v>439</v>
      </c>
      <c r="D33" s="20">
        <v>7</v>
      </c>
      <c r="E33" s="19" t="s">
        <v>43</v>
      </c>
      <c r="F33" s="21">
        <v>0</v>
      </c>
      <c r="G33" s="21">
        <v>0</v>
      </c>
      <c r="H33" s="21">
        <f>ROUND(D33*F33, 0)</f>
        <v>0</v>
      </c>
      <c r="I33" s="21">
        <f>ROUND(D33*G33, 0)</f>
        <v>0</v>
      </c>
    </row>
    <row r="34" spans="1:9">
      <c r="A34" s="22"/>
      <c r="B34" s="19"/>
      <c r="C34" s="99" t="s">
        <v>440</v>
      </c>
      <c r="D34" s="20"/>
      <c r="E34" s="19"/>
      <c r="F34" s="21"/>
      <c r="G34" s="21"/>
      <c r="H34" s="21"/>
      <c r="I34" s="21"/>
    </row>
    <row r="35" spans="1:9">
      <c r="A35" s="22"/>
      <c r="B35" s="19"/>
      <c r="C35" s="19"/>
      <c r="D35" s="20"/>
      <c r="E35" s="19"/>
      <c r="F35" s="21"/>
      <c r="G35" s="21"/>
      <c r="H35" s="21"/>
      <c r="I35" s="21"/>
    </row>
    <row r="36" spans="1:9" ht="114.75">
      <c r="A36" s="22">
        <v>2</v>
      </c>
      <c r="B36" s="19" t="s">
        <v>441</v>
      </c>
      <c r="C36" s="19" t="s">
        <v>442</v>
      </c>
      <c r="D36" s="20">
        <v>3</v>
      </c>
      <c r="E36" s="19" t="s">
        <v>43</v>
      </c>
      <c r="F36" s="21">
        <v>0</v>
      </c>
      <c r="G36" s="21">
        <v>0</v>
      </c>
      <c r="H36" s="21">
        <f>ROUND(D36*F36, 0)</f>
        <v>0</v>
      </c>
      <c r="I36" s="21">
        <f>ROUND(D36*G36, 0)</f>
        <v>0</v>
      </c>
    </row>
    <row r="37" spans="1:9">
      <c r="A37" s="22"/>
      <c r="B37" s="19"/>
      <c r="C37" s="19"/>
      <c r="D37" s="20"/>
      <c r="E37" s="19"/>
      <c r="F37" s="21"/>
      <c r="G37" s="21"/>
      <c r="H37" s="21"/>
      <c r="I37" s="21"/>
    </row>
    <row r="38" spans="1:9" ht="102">
      <c r="A38" s="22">
        <v>3</v>
      </c>
      <c r="B38" s="19" t="s">
        <v>443</v>
      </c>
      <c r="C38" s="19" t="s">
        <v>444</v>
      </c>
      <c r="D38" s="20">
        <v>1</v>
      </c>
      <c r="E38" s="19" t="s">
        <v>43</v>
      </c>
      <c r="F38" s="21">
        <v>0</v>
      </c>
      <c r="G38" s="21">
        <v>0</v>
      </c>
      <c r="H38" s="21">
        <f>ROUND(D38*F38, 0)</f>
        <v>0</v>
      </c>
      <c r="I38" s="21">
        <f>ROUND(D38*G38, 0)</f>
        <v>0</v>
      </c>
    </row>
    <row r="39" spans="1:9">
      <c r="A39" s="22"/>
      <c r="B39" s="19"/>
      <c r="C39" s="19"/>
      <c r="D39" s="20"/>
      <c r="E39" s="19"/>
      <c r="F39" s="21"/>
      <c r="G39" s="21"/>
      <c r="H39" s="21"/>
      <c r="I39" s="21"/>
    </row>
    <row r="40" spans="1:9" ht="114.75">
      <c r="A40" s="22">
        <v>4</v>
      </c>
      <c r="B40" s="19" t="s">
        <v>445</v>
      </c>
      <c r="C40" s="99" t="s">
        <v>446</v>
      </c>
      <c r="D40" s="20">
        <v>1</v>
      </c>
      <c r="E40" s="19" t="s">
        <v>43</v>
      </c>
      <c r="F40" s="21">
        <v>0</v>
      </c>
      <c r="G40" s="21">
        <v>0</v>
      </c>
      <c r="H40" s="21">
        <f>ROUND(D40*F40, 0)</f>
        <v>0</v>
      </c>
      <c r="I40" s="21">
        <f>ROUND(D40*G40, 0)</f>
        <v>0</v>
      </c>
    </row>
    <row r="41" spans="1:9" ht="38.25">
      <c r="A41" s="22"/>
      <c r="B41" s="19"/>
      <c r="C41" s="99" t="s">
        <v>447</v>
      </c>
      <c r="D41" s="20"/>
      <c r="E41" s="19"/>
      <c r="F41" s="21"/>
      <c r="G41" s="21"/>
      <c r="H41" s="21"/>
      <c r="I41" s="21"/>
    </row>
    <row r="42" spans="1:9">
      <c r="A42" s="22"/>
      <c r="B42" s="19"/>
      <c r="C42" s="19"/>
      <c r="D42" s="20"/>
      <c r="E42" s="19"/>
      <c r="F42" s="21"/>
      <c r="G42" s="21"/>
      <c r="H42" s="21"/>
      <c r="I42" s="21"/>
    </row>
    <row r="43" spans="1:9" ht="114.75">
      <c r="A43" s="22">
        <v>5</v>
      </c>
      <c r="B43" s="19" t="s">
        <v>448</v>
      </c>
      <c r="C43" s="99" t="s">
        <v>449</v>
      </c>
      <c r="D43" s="20">
        <v>1</v>
      </c>
      <c r="E43" s="19" t="s">
        <v>43</v>
      </c>
      <c r="F43" s="21">
        <v>0</v>
      </c>
      <c r="G43" s="21">
        <v>0</v>
      </c>
      <c r="H43" s="21">
        <f>ROUND(D43*F43, 0)</f>
        <v>0</v>
      </c>
      <c r="I43" s="21">
        <f>ROUND(D43*G43, 0)</f>
        <v>0</v>
      </c>
    </row>
    <row r="44" spans="1:9">
      <c r="A44" s="22"/>
      <c r="B44" s="19"/>
      <c r="C44" s="99" t="s">
        <v>450</v>
      </c>
      <c r="D44" s="20"/>
      <c r="E44" s="19"/>
      <c r="F44" s="21"/>
      <c r="G44" s="21"/>
      <c r="H44" s="21"/>
      <c r="I44" s="21"/>
    </row>
    <row r="45" spans="1:9">
      <c r="A45" s="22"/>
      <c r="B45" s="19"/>
      <c r="C45" s="19"/>
      <c r="D45" s="20"/>
      <c r="E45" s="19"/>
      <c r="F45" s="21"/>
      <c r="G45" s="21"/>
      <c r="H45" s="21"/>
      <c r="I45" s="21"/>
    </row>
    <row r="46" spans="1:9" ht="114.75">
      <c r="A46" s="22">
        <v>6</v>
      </c>
      <c r="B46" s="19" t="s">
        <v>451</v>
      </c>
      <c r="C46" s="99" t="s">
        <v>452</v>
      </c>
      <c r="D46" s="20">
        <v>1</v>
      </c>
      <c r="E46" s="19" t="s">
        <v>43</v>
      </c>
      <c r="F46" s="21">
        <v>0</v>
      </c>
      <c r="G46" s="21">
        <v>0</v>
      </c>
      <c r="H46" s="21">
        <f>ROUND(D46*F46, 0)</f>
        <v>0</v>
      </c>
      <c r="I46" s="21">
        <f>ROUND(D46*G46, 0)</f>
        <v>0</v>
      </c>
    </row>
    <row r="47" spans="1:9" ht="63.75">
      <c r="A47" s="22"/>
      <c r="B47" s="19"/>
      <c r="C47" s="99" t="s">
        <v>453</v>
      </c>
      <c r="D47" s="20"/>
      <c r="E47" s="19"/>
      <c r="F47" s="21"/>
      <c r="G47" s="21"/>
      <c r="H47" s="21"/>
      <c r="I47" s="21"/>
    </row>
    <row r="48" spans="1:9">
      <c r="A48" s="22"/>
      <c r="B48" s="19"/>
      <c r="C48" s="19"/>
      <c r="D48" s="20"/>
      <c r="E48" s="19"/>
      <c r="F48" s="21"/>
      <c r="G48" s="21"/>
      <c r="H48" s="21"/>
      <c r="I48" s="21"/>
    </row>
    <row r="49" spans="1:9" ht="102">
      <c r="A49" s="22">
        <v>7</v>
      </c>
      <c r="B49" s="19" t="s">
        <v>454</v>
      </c>
      <c r="C49" s="19" t="s">
        <v>455</v>
      </c>
      <c r="D49" s="20">
        <v>1</v>
      </c>
      <c r="E49" s="19" t="s">
        <v>43</v>
      </c>
      <c r="F49" s="21">
        <v>0</v>
      </c>
      <c r="G49" s="21">
        <v>0</v>
      </c>
      <c r="H49" s="21">
        <f>ROUND(D49*F49, 0)</f>
        <v>0</v>
      </c>
      <c r="I49" s="21">
        <f>ROUND(D49*G49, 0)</f>
        <v>0</v>
      </c>
    </row>
    <row r="50" spans="1:9">
      <c r="A50" s="22"/>
      <c r="B50" s="19"/>
      <c r="C50" s="19"/>
      <c r="D50" s="20"/>
      <c r="E50" s="19"/>
      <c r="F50" s="21"/>
      <c r="G50" s="21"/>
      <c r="H50" s="21"/>
      <c r="I50" s="21"/>
    </row>
    <row r="51" spans="1:9" ht="114.75">
      <c r="A51" s="22">
        <v>8</v>
      </c>
      <c r="B51" s="19" t="s">
        <v>456</v>
      </c>
      <c r="C51" s="19" t="s">
        <v>457</v>
      </c>
      <c r="D51" s="20">
        <v>1</v>
      </c>
      <c r="E51" s="19" t="s">
        <v>43</v>
      </c>
      <c r="F51" s="21">
        <v>0</v>
      </c>
      <c r="G51" s="21">
        <v>0</v>
      </c>
      <c r="H51" s="21">
        <f>ROUND(D51*F51, 0)</f>
        <v>0</v>
      </c>
      <c r="I51" s="21">
        <f>ROUND(D51*G51, 0)</f>
        <v>0</v>
      </c>
    </row>
    <row r="52" spans="1:9">
      <c r="A52" s="22"/>
      <c r="B52" s="19"/>
      <c r="C52" s="19"/>
      <c r="D52" s="20"/>
      <c r="E52" s="19"/>
      <c r="F52" s="21"/>
      <c r="G52" s="21"/>
      <c r="H52" s="21"/>
      <c r="I52" s="21"/>
    </row>
    <row r="53" spans="1:9" ht="102">
      <c r="A53" s="22">
        <v>9</v>
      </c>
      <c r="B53" s="19" t="s">
        <v>458</v>
      </c>
      <c r="C53" s="19" t="s">
        <v>459</v>
      </c>
      <c r="D53" s="20">
        <v>1</v>
      </c>
      <c r="E53" s="19" t="s">
        <v>43</v>
      </c>
      <c r="F53" s="21">
        <v>0</v>
      </c>
      <c r="G53" s="21">
        <v>0</v>
      </c>
      <c r="H53" s="21">
        <f>ROUND(D53*F53, 0)</f>
        <v>0</v>
      </c>
      <c r="I53" s="21">
        <f>ROUND(D53*G53, 0)</f>
        <v>0</v>
      </c>
    </row>
    <row r="54" spans="1:9">
      <c r="A54" s="22"/>
      <c r="B54" s="19"/>
      <c r="C54" s="19"/>
      <c r="D54" s="20"/>
      <c r="E54" s="19"/>
      <c r="F54" s="21"/>
      <c r="G54" s="21"/>
      <c r="H54" s="21"/>
      <c r="I54" s="21"/>
    </row>
    <row r="55" spans="1:9" ht="89.25">
      <c r="A55" s="22">
        <v>10</v>
      </c>
      <c r="B55" s="19" t="s">
        <v>460</v>
      </c>
      <c r="C55" s="19" t="s">
        <v>461</v>
      </c>
      <c r="D55" s="20">
        <v>1</v>
      </c>
      <c r="E55" s="19" t="s">
        <v>43</v>
      </c>
      <c r="F55" s="21">
        <v>0</v>
      </c>
      <c r="G55" s="21">
        <v>0</v>
      </c>
      <c r="H55" s="21">
        <f>ROUND(D55*F55, 0)</f>
        <v>0</v>
      </c>
      <c r="I55" s="21">
        <f>ROUND(D55*G55, 0)</f>
        <v>0</v>
      </c>
    </row>
    <row r="56" spans="1:9">
      <c r="A56" s="22"/>
      <c r="B56" s="19"/>
      <c r="C56" s="19"/>
      <c r="D56" s="20"/>
      <c r="E56" s="19"/>
      <c r="F56" s="21"/>
      <c r="G56" s="21"/>
      <c r="H56" s="21"/>
      <c r="I56" s="21"/>
    </row>
    <row r="57" spans="1:9" ht="89.25">
      <c r="A57" s="22">
        <v>11</v>
      </c>
      <c r="B57" s="19" t="s">
        <v>462</v>
      </c>
      <c r="C57" s="19" t="s">
        <v>463</v>
      </c>
      <c r="D57" s="20">
        <v>1</v>
      </c>
      <c r="E57" s="19" t="s">
        <v>43</v>
      </c>
      <c r="F57" s="21">
        <v>0</v>
      </c>
      <c r="G57" s="21">
        <v>0</v>
      </c>
      <c r="H57" s="21">
        <f>ROUND(D57*F57, 0)</f>
        <v>0</v>
      </c>
      <c r="I57" s="21">
        <f>ROUND(D57*G57, 0)</f>
        <v>0</v>
      </c>
    </row>
    <row r="58" spans="1:9">
      <c r="A58" s="22"/>
      <c r="B58" s="19"/>
      <c r="C58" s="19"/>
      <c r="D58" s="20"/>
      <c r="E58" s="19"/>
      <c r="F58" s="21"/>
      <c r="G58" s="21"/>
      <c r="H58" s="21"/>
      <c r="I58" s="21"/>
    </row>
    <row r="59" spans="1:9" ht="102">
      <c r="A59" s="22">
        <v>12</v>
      </c>
      <c r="B59" s="19" t="s">
        <v>464</v>
      </c>
      <c r="C59" s="19" t="s">
        <v>465</v>
      </c>
      <c r="D59" s="20">
        <v>1</v>
      </c>
      <c r="E59" s="19" t="s">
        <v>43</v>
      </c>
      <c r="F59" s="21">
        <v>0</v>
      </c>
      <c r="G59" s="21">
        <v>0</v>
      </c>
      <c r="H59" s="21">
        <f>ROUND(D59*F59, 0)</f>
        <v>0</v>
      </c>
      <c r="I59" s="21">
        <f>ROUND(D59*G59, 0)</f>
        <v>0</v>
      </c>
    </row>
    <row r="60" spans="1:9">
      <c r="A60" s="22"/>
      <c r="B60" s="19"/>
      <c r="C60" s="19"/>
      <c r="D60" s="20"/>
      <c r="E60" s="19"/>
      <c r="F60" s="21"/>
      <c r="G60" s="21"/>
      <c r="H60" s="21"/>
      <c r="I60" s="21"/>
    </row>
    <row r="61" spans="1:9" ht="63.75">
      <c r="A61" s="22">
        <v>13</v>
      </c>
      <c r="B61" s="19" t="s">
        <v>466</v>
      </c>
      <c r="C61" s="19" t="s">
        <v>467</v>
      </c>
      <c r="D61" s="20">
        <v>1</v>
      </c>
      <c r="E61" s="19" t="s">
        <v>43</v>
      </c>
      <c r="F61" s="21">
        <v>0</v>
      </c>
      <c r="G61" s="21">
        <v>0</v>
      </c>
      <c r="H61" s="21">
        <f>ROUND(D61*F61, 0)</f>
        <v>0</v>
      </c>
      <c r="I61" s="21">
        <f>ROUND(D61*G61, 0)</f>
        <v>0</v>
      </c>
    </row>
    <row r="62" spans="1:9">
      <c r="A62" s="22"/>
      <c r="B62" s="19"/>
      <c r="C62" s="19"/>
      <c r="D62" s="20"/>
      <c r="E62" s="19"/>
      <c r="F62" s="21"/>
      <c r="G62" s="21"/>
      <c r="H62" s="21"/>
      <c r="I62" s="21"/>
    </row>
    <row r="63" spans="1:9" ht="76.5">
      <c r="A63" s="22">
        <v>14</v>
      </c>
      <c r="B63" s="19" t="s">
        <v>468</v>
      </c>
      <c r="C63" s="19" t="s">
        <v>469</v>
      </c>
      <c r="D63" s="20">
        <v>1</v>
      </c>
      <c r="E63" s="19" t="s">
        <v>43</v>
      </c>
      <c r="F63" s="21">
        <v>0</v>
      </c>
      <c r="G63" s="21">
        <v>0</v>
      </c>
      <c r="H63" s="21">
        <f>ROUND(D63*F63, 0)</f>
        <v>0</v>
      </c>
      <c r="I63" s="21">
        <f>ROUND(D63*G63, 0)</f>
        <v>0</v>
      </c>
    </row>
    <row r="64" spans="1:9">
      <c r="A64" s="22"/>
      <c r="B64" s="19"/>
      <c r="C64" s="19"/>
      <c r="D64" s="20"/>
      <c r="E64" s="19"/>
      <c r="F64" s="21"/>
      <c r="G64" s="21"/>
      <c r="H64" s="21"/>
      <c r="I64" s="21"/>
    </row>
    <row r="65" spans="1:9" ht="89.25">
      <c r="A65" s="22">
        <v>15</v>
      </c>
      <c r="B65" s="19" t="s">
        <v>470</v>
      </c>
      <c r="C65" s="19" t="s">
        <v>471</v>
      </c>
      <c r="D65" s="20">
        <v>1</v>
      </c>
      <c r="E65" s="19" t="s">
        <v>43</v>
      </c>
      <c r="F65" s="21">
        <v>0</v>
      </c>
      <c r="G65" s="21">
        <v>0</v>
      </c>
      <c r="H65" s="21">
        <f>ROUND(D65*F65, 0)</f>
        <v>0</v>
      </c>
      <c r="I65" s="21">
        <f>ROUND(D65*G65, 0)</f>
        <v>0</v>
      </c>
    </row>
    <row r="66" spans="1:9">
      <c r="A66" s="22"/>
      <c r="B66" s="19"/>
      <c r="C66" s="19"/>
      <c r="D66" s="20"/>
      <c r="E66" s="19"/>
      <c r="F66" s="21"/>
      <c r="G66" s="21"/>
      <c r="H66" s="21"/>
      <c r="I66" s="21"/>
    </row>
    <row r="67" spans="1:9" ht="89.25">
      <c r="A67" s="22">
        <v>16</v>
      </c>
      <c r="B67" s="19" t="s">
        <v>472</v>
      </c>
      <c r="C67" s="19" t="s">
        <v>473</v>
      </c>
      <c r="D67" s="20">
        <v>1</v>
      </c>
      <c r="E67" s="19" t="s">
        <v>43</v>
      </c>
      <c r="F67" s="21">
        <v>0</v>
      </c>
      <c r="G67" s="21">
        <v>0</v>
      </c>
      <c r="H67" s="21">
        <f>ROUND(D67*F67, 0)</f>
        <v>0</v>
      </c>
      <c r="I67" s="21">
        <f>ROUND(D67*G67, 0)</f>
        <v>0</v>
      </c>
    </row>
    <row r="68" spans="1:9">
      <c r="A68" s="22"/>
      <c r="B68" s="19"/>
      <c r="C68" s="19"/>
      <c r="D68" s="20"/>
      <c r="E68" s="19"/>
      <c r="F68" s="21"/>
      <c r="G68" s="21"/>
      <c r="H68" s="21"/>
      <c r="I68" s="21"/>
    </row>
    <row r="69" spans="1:9" ht="114.75">
      <c r="A69" s="22">
        <v>17</v>
      </c>
      <c r="B69" s="19" t="s">
        <v>474</v>
      </c>
      <c r="C69" s="99" t="s">
        <v>475</v>
      </c>
      <c r="D69" s="20">
        <v>2</v>
      </c>
      <c r="E69" s="19" t="s">
        <v>43</v>
      </c>
      <c r="F69" s="21">
        <v>0</v>
      </c>
      <c r="G69" s="21">
        <v>0</v>
      </c>
      <c r="H69" s="21">
        <f>ROUND(D69*F69, 0)</f>
        <v>0</v>
      </c>
      <c r="I69" s="21">
        <f>ROUND(D69*G69, 0)</f>
        <v>0</v>
      </c>
    </row>
    <row r="70" spans="1:9">
      <c r="A70" s="22"/>
      <c r="B70" s="19"/>
      <c r="C70" s="99" t="s">
        <v>476</v>
      </c>
      <c r="D70" s="20"/>
      <c r="E70" s="19"/>
      <c r="F70" s="21"/>
      <c r="G70" s="21"/>
      <c r="H70" s="21"/>
      <c r="I70" s="21"/>
    </row>
    <row r="71" spans="1:9">
      <c r="A71" s="22"/>
      <c r="B71" s="19"/>
      <c r="C71" s="19"/>
      <c r="D71" s="20"/>
      <c r="E71" s="19"/>
      <c r="F71" s="21"/>
      <c r="G71" s="21"/>
      <c r="H71" s="21"/>
      <c r="I71" s="21"/>
    </row>
    <row r="72" spans="1:9" ht="102">
      <c r="A72" s="22">
        <v>18</v>
      </c>
      <c r="B72" s="19" t="s">
        <v>477</v>
      </c>
      <c r="C72" s="19" t="s">
        <v>478</v>
      </c>
      <c r="D72" s="20">
        <v>1</v>
      </c>
      <c r="E72" s="19" t="s">
        <v>43</v>
      </c>
      <c r="F72" s="21">
        <v>0</v>
      </c>
      <c r="G72" s="21">
        <v>0</v>
      </c>
      <c r="H72" s="21">
        <f>ROUND(D72*F72, 0)</f>
        <v>0</v>
      </c>
      <c r="I72" s="21">
        <f>ROUND(D72*G72, 0)</f>
        <v>0</v>
      </c>
    </row>
    <row r="73" spans="1:9">
      <c r="A73" s="22"/>
      <c r="B73" s="19"/>
      <c r="C73" s="19"/>
      <c r="D73" s="20"/>
      <c r="E73" s="19"/>
      <c r="F73" s="21"/>
      <c r="G73" s="21"/>
      <c r="H73" s="21"/>
      <c r="I73" s="21"/>
    </row>
    <row r="74" spans="1:9" ht="114.75">
      <c r="A74" s="22">
        <v>19</v>
      </c>
      <c r="B74" s="19" t="s">
        <v>479</v>
      </c>
      <c r="C74" s="99" t="s">
        <v>480</v>
      </c>
      <c r="D74" s="20">
        <v>2</v>
      </c>
      <c r="E74" s="19" t="s">
        <v>43</v>
      </c>
      <c r="F74" s="21">
        <v>0</v>
      </c>
      <c r="G74" s="21">
        <v>0</v>
      </c>
      <c r="H74" s="21">
        <f>ROUND(D74*F74, 0)</f>
        <v>0</v>
      </c>
      <c r="I74" s="21">
        <f>ROUND(D74*G74, 0)</f>
        <v>0</v>
      </c>
    </row>
    <row r="75" spans="1:9" ht="38.25">
      <c r="A75" s="22"/>
      <c r="B75" s="19"/>
      <c r="C75" s="99" t="s">
        <v>481</v>
      </c>
      <c r="D75" s="20"/>
      <c r="E75" s="19"/>
      <c r="F75" s="21"/>
      <c r="G75" s="21"/>
      <c r="H75" s="21"/>
      <c r="I75" s="21"/>
    </row>
    <row r="76" spans="1:9">
      <c r="A76" s="22"/>
      <c r="B76" s="19"/>
      <c r="C76" s="19"/>
      <c r="D76" s="20"/>
      <c r="E76" s="19"/>
      <c r="F76" s="21"/>
      <c r="G76" s="21"/>
      <c r="H76" s="21"/>
      <c r="I76" s="21"/>
    </row>
    <row r="77" spans="1:9" ht="76.5">
      <c r="A77" s="22">
        <v>20</v>
      </c>
      <c r="B77" s="19" t="s">
        <v>482</v>
      </c>
      <c r="C77" s="19" t="s">
        <v>483</v>
      </c>
      <c r="D77" s="20">
        <v>1</v>
      </c>
      <c r="E77" s="19" t="s">
        <v>43</v>
      </c>
      <c r="F77" s="21">
        <v>0</v>
      </c>
      <c r="G77" s="21">
        <v>0</v>
      </c>
      <c r="H77" s="21">
        <f>ROUND(D77*F77, 0)</f>
        <v>0</v>
      </c>
      <c r="I77" s="21">
        <f>ROUND(D77*G77, 0)</f>
        <v>0</v>
      </c>
    </row>
    <row r="78" spans="1:9">
      <c r="A78" s="22"/>
      <c r="B78" s="19"/>
      <c r="C78" s="19"/>
      <c r="D78" s="20"/>
      <c r="E78" s="19"/>
      <c r="F78" s="21"/>
      <c r="G78" s="21"/>
      <c r="H78" s="21"/>
      <c r="I78" s="21"/>
    </row>
    <row r="79" spans="1:9" ht="63.75">
      <c r="A79" s="22">
        <v>21</v>
      </c>
      <c r="B79" s="19" t="s">
        <v>484</v>
      </c>
      <c r="C79" s="19" t="s">
        <v>485</v>
      </c>
      <c r="D79" s="20">
        <v>2</v>
      </c>
      <c r="E79" s="19" t="s">
        <v>43</v>
      </c>
      <c r="F79" s="21">
        <v>0</v>
      </c>
      <c r="G79" s="21">
        <v>0</v>
      </c>
      <c r="H79" s="21">
        <f>ROUND(D79*F79, 0)</f>
        <v>0</v>
      </c>
      <c r="I79" s="21">
        <f>ROUND(D79*G79, 0)</f>
        <v>0</v>
      </c>
    </row>
    <row r="80" spans="1:9">
      <c r="A80" s="22"/>
      <c r="B80" s="19"/>
      <c r="C80" s="19"/>
      <c r="D80" s="20"/>
      <c r="E80" s="19"/>
      <c r="F80" s="21"/>
      <c r="G80" s="21"/>
      <c r="H80" s="21"/>
      <c r="I80" s="21"/>
    </row>
    <row r="81" spans="1:9" ht="114.75">
      <c r="A81" s="22">
        <v>22</v>
      </c>
      <c r="B81" s="19" t="s">
        <v>486</v>
      </c>
      <c r="C81" s="19" t="s">
        <v>487</v>
      </c>
      <c r="D81" s="20">
        <v>2</v>
      </c>
      <c r="E81" s="19" t="s">
        <v>55</v>
      </c>
      <c r="F81" s="21">
        <v>0</v>
      </c>
      <c r="G81" s="21">
        <v>0</v>
      </c>
      <c r="H81" s="21">
        <f>ROUND(D81*F81, 0)</f>
        <v>0</v>
      </c>
      <c r="I81" s="21">
        <f>ROUND(D81*G81, 0)</f>
        <v>0</v>
      </c>
    </row>
    <row r="82" spans="1:9">
      <c r="A82" s="22"/>
      <c r="B82" s="19"/>
      <c r="C82" s="19"/>
      <c r="D82" s="20"/>
      <c r="E82" s="19"/>
      <c r="F82" s="21"/>
      <c r="G82" s="21"/>
      <c r="H82" s="21"/>
      <c r="I82" s="21"/>
    </row>
    <row r="83" spans="1:9" ht="114.75">
      <c r="A83" s="22">
        <v>23</v>
      </c>
      <c r="B83" s="19" t="s">
        <v>488</v>
      </c>
      <c r="C83" s="19" t="s">
        <v>489</v>
      </c>
      <c r="D83" s="20">
        <v>2</v>
      </c>
      <c r="E83" s="19" t="s">
        <v>55</v>
      </c>
      <c r="F83" s="21">
        <v>0</v>
      </c>
      <c r="G83" s="21">
        <v>0</v>
      </c>
      <c r="H83" s="21">
        <f>ROUND(D83*F83, 0)</f>
        <v>0</v>
      </c>
      <c r="I83" s="21">
        <f>ROUND(D83*G83, 0)</f>
        <v>0</v>
      </c>
    </row>
    <row r="84" spans="1:9">
      <c r="A84" s="22"/>
      <c r="B84" s="19"/>
      <c r="C84" s="19"/>
      <c r="D84" s="20"/>
      <c r="E84" s="19"/>
      <c r="F84" s="21"/>
      <c r="G84" s="21"/>
      <c r="H84" s="21"/>
      <c r="I84" s="21"/>
    </row>
    <row r="85" spans="1:9" ht="102">
      <c r="A85" s="22">
        <v>24</v>
      </c>
      <c r="B85" s="19" t="s">
        <v>490</v>
      </c>
      <c r="C85" s="19" t="s">
        <v>491</v>
      </c>
      <c r="D85" s="20">
        <v>4</v>
      </c>
      <c r="E85" s="19" t="s">
        <v>43</v>
      </c>
      <c r="F85" s="21">
        <v>0</v>
      </c>
      <c r="G85" s="21">
        <v>0</v>
      </c>
      <c r="H85" s="21">
        <f>ROUND(D85*F85, 0)</f>
        <v>0</v>
      </c>
      <c r="I85" s="21">
        <f>ROUND(D85*G85, 0)</f>
        <v>0</v>
      </c>
    </row>
    <row r="86" spans="1:9">
      <c r="A86" s="22"/>
      <c r="B86" s="19"/>
      <c r="C86" s="19"/>
      <c r="D86" s="20"/>
      <c r="E86" s="19"/>
      <c r="F86" s="21"/>
      <c r="G86" s="21"/>
      <c r="H86" s="21"/>
      <c r="I86" s="21"/>
    </row>
    <row r="87" spans="1:9" ht="102">
      <c r="A87" s="22">
        <v>25</v>
      </c>
      <c r="B87" s="19" t="s">
        <v>492</v>
      </c>
      <c r="C87" s="19" t="s">
        <v>493</v>
      </c>
      <c r="D87" s="20">
        <v>2</v>
      </c>
      <c r="E87" s="19" t="s">
        <v>43</v>
      </c>
      <c r="F87" s="21">
        <v>0</v>
      </c>
      <c r="G87" s="21">
        <v>0</v>
      </c>
      <c r="H87" s="21">
        <f>ROUND(D87*F87, 0)</f>
        <v>0</v>
      </c>
      <c r="I87" s="21">
        <f>ROUND(D87*G87, 0)</f>
        <v>0</v>
      </c>
    </row>
    <row r="88" spans="1:9">
      <c r="A88" s="22"/>
      <c r="B88" s="19"/>
      <c r="C88" s="19"/>
      <c r="D88" s="20"/>
      <c r="E88" s="19"/>
      <c r="F88" s="21"/>
      <c r="G88" s="21"/>
      <c r="H88" s="21"/>
      <c r="I88" s="21"/>
    </row>
    <row r="89" spans="1:9" ht="89.25">
      <c r="A89" s="22">
        <v>26</v>
      </c>
      <c r="B89" s="19" t="s">
        <v>494</v>
      </c>
      <c r="C89" s="19" t="s">
        <v>495</v>
      </c>
      <c r="D89" s="20">
        <v>1</v>
      </c>
      <c r="E89" s="19" t="s">
        <v>43</v>
      </c>
      <c r="F89" s="21">
        <v>0</v>
      </c>
      <c r="G89" s="21">
        <v>0</v>
      </c>
      <c r="H89" s="21">
        <f>ROUND(D89*F89, 0)</f>
        <v>0</v>
      </c>
      <c r="I89" s="21">
        <f>ROUND(D89*G89, 0)</f>
        <v>0</v>
      </c>
    </row>
    <row r="90" spans="1:9" ht="15.75" thickBot="1"/>
    <row r="91" spans="1:9" ht="15.75" thickBot="1">
      <c r="C91" s="26" t="s">
        <v>129</v>
      </c>
      <c r="H91" s="24">
        <f>SUM(H33:H89,H12:H31,H3:H9)</f>
        <v>0</v>
      </c>
      <c r="I91" s="24">
        <f>SUM(I33:I89,I12:I31,I3:I9)</f>
        <v>0</v>
      </c>
    </row>
  </sheetData>
  <mergeCells count="3">
    <mergeCell ref="A2:I2"/>
    <mergeCell ref="A11:I11"/>
    <mergeCell ref="A32:I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G3" sqref="G3"/>
    </sheetView>
  </sheetViews>
  <sheetFormatPr defaultRowHeight="15"/>
  <cols>
    <col min="1" max="1" width="3.85546875" bestFit="1" customWidth="1"/>
    <col min="3" max="3" width="30.5703125" customWidth="1"/>
  </cols>
  <sheetData>
    <row r="1" spans="1:9" ht="26.25" thickBot="1">
      <c r="A1" s="27" t="s">
        <v>130</v>
      </c>
      <c r="B1" s="10" t="s">
        <v>131</v>
      </c>
      <c r="C1" s="10" t="s">
        <v>47</v>
      </c>
      <c r="D1" s="11" t="s">
        <v>48</v>
      </c>
      <c r="E1" s="10" t="s">
        <v>49</v>
      </c>
      <c r="F1" s="11" t="s">
        <v>50</v>
      </c>
      <c r="G1" s="11" t="s">
        <v>51</v>
      </c>
      <c r="H1" s="11" t="s">
        <v>52</v>
      </c>
      <c r="I1" s="11" t="s">
        <v>53</v>
      </c>
    </row>
    <row r="2" spans="1:9" ht="15.75" thickBot="1">
      <c r="A2" s="152" t="s">
        <v>168</v>
      </c>
      <c r="B2" s="153"/>
      <c r="C2" s="153"/>
      <c r="D2" s="153"/>
      <c r="E2" s="153"/>
      <c r="F2" s="153"/>
      <c r="G2" s="153"/>
      <c r="H2" s="153"/>
      <c r="I2" s="154"/>
    </row>
    <row r="3" spans="1:9" ht="38.25">
      <c r="A3" s="32">
        <v>1</v>
      </c>
      <c r="B3" s="33" t="s">
        <v>172</v>
      </c>
      <c r="C3" s="33" t="s">
        <v>173</v>
      </c>
      <c r="D3" s="34">
        <v>2</v>
      </c>
      <c r="E3" s="33" t="s">
        <v>125</v>
      </c>
      <c r="F3" s="35">
        <v>0</v>
      </c>
      <c r="G3" s="35">
        <v>0</v>
      </c>
      <c r="H3" s="35">
        <f>ROUND(D3*F3, 0)</f>
        <v>0</v>
      </c>
      <c r="I3" s="35">
        <f>ROUND(D3*G3, 0)</f>
        <v>0</v>
      </c>
    </row>
    <row r="4" spans="1:9">
      <c r="A4" s="22"/>
      <c r="B4" s="19"/>
      <c r="C4" s="19"/>
      <c r="D4" s="20"/>
      <c r="E4" s="19"/>
      <c r="F4" s="21"/>
      <c r="G4" s="21"/>
      <c r="H4" s="21"/>
      <c r="I4" s="21"/>
    </row>
    <row r="5" spans="1:9" ht="76.5">
      <c r="A5" s="22">
        <v>2</v>
      </c>
      <c r="B5" s="19" t="s">
        <v>132</v>
      </c>
      <c r="C5" s="19" t="s">
        <v>174</v>
      </c>
      <c r="D5" s="20">
        <v>45</v>
      </c>
      <c r="E5" s="19" t="s">
        <v>125</v>
      </c>
      <c r="F5" s="21">
        <v>0</v>
      </c>
      <c r="G5" s="21">
        <v>0</v>
      </c>
      <c r="H5" s="21">
        <f t="shared" ref="H5:H11" si="0">ROUND(D5*F5, 0)</f>
        <v>0</v>
      </c>
      <c r="I5" s="21">
        <f t="shared" ref="I5:I11" si="1">ROUND(D5*G5, 0)</f>
        <v>0</v>
      </c>
    </row>
    <row r="6" spans="1:9" ht="89.25">
      <c r="A6" s="22">
        <v>3</v>
      </c>
      <c r="B6" s="19" t="s">
        <v>134</v>
      </c>
      <c r="C6" s="19" t="s">
        <v>126</v>
      </c>
      <c r="D6" s="20">
        <v>27</v>
      </c>
      <c r="E6" s="19" t="s">
        <v>125</v>
      </c>
      <c r="F6" s="21">
        <v>0</v>
      </c>
      <c r="G6" s="21">
        <v>0</v>
      </c>
      <c r="H6" s="21">
        <f t="shared" si="0"/>
        <v>0</v>
      </c>
      <c r="I6" s="21">
        <f t="shared" si="1"/>
        <v>0</v>
      </c>
    </row>
    <row r="7" spans="1:9" ht="89.25">
      <c r="A7" s="22">
        <v>4</v>
      </c>
      <c r="B7" s="19" t="s">
        <v>135</v>
      </c>
      <c r="C7" s="19" t="s">
        <v>136</v>
      </c>
      <c r="D7" s="20">
        <v>15</v>
      </c>
      <c r="E7" s="19" t="s">
        <v>125</v>
      </c>
      <c r="F7" s="21">
        <v>0</v>
      </c>
      <c r="G7" s="21">
        <v>0</v>
      </c>
      <c r="H7" s="21">
        <f t="shared" si="0"/>
        <v>0</v>
      </c>
      <c r="I7" s="21">
        <f t="shared" si="1"/>
        <v>0</v>
      </c>
    </row>
    <row r="8" spans="1:9" ht="76.5">
      <c r="A8" s="22">
        <v>5</v>
      </c>
      <c r="B8" s="19" t="s">
        <v>137</v>
      </c>
      <c r="C8" s="19" t="s">
        <v>138</v>
      </c>
      <c r="D8" s="20">
        <v>3</v>
      </c>
      <c r="E8" s="19" t="s">
        <v>125</v>
      </c>
      <c r="F8" s="21">
        <v>0</v>
      </c>
      <c r="G8" s="21">
        <v>0</v>
      </c>
      <c r="H8" s="21">
        <f t="shared" si="0"/>
        <v>0</v>
      </c>
      <c r="I8" s="21">
        <f t="shared" si="1"/>
        <v>0</v>
      </c>
    </row>
    <row r="9" spans="1:9" ht="38.25">
      <c r="A9" s="22">
        <v>6</v>
      </c>
      <c r="B9" s="19" t="s">
        <v>139</v>
      </c>
      <c r="C9" s="19" t="s">
        <v>140</v>
      </c>
      <c r="D9" s="20">
        <v>15</v>
      </c>
      <c r="E9" s="19" t="s">
        <v>125</v>
      </c>
      <c r="F9" s="21">
        <v>0</v>
      </c>
      <c r="G9" s="21">
        <v>0</v>
      </c>
      <c r="H9" s="21">
        <f t="shared" si="0"/>
        <v>0</v>
      </c>
      <c r="I9" s="21">
        <f t="shared" si="1"/>
        <v>0</v>
      </c>
    </row>
    <row r="10" spans="1:9" ht="38.25">
      <c r="A10" s="22">
        <v>7</v>
      </c>
      <c r="B10" s="19" t="s">
        <v>141</v>
      </c>
      <c r="C10" s="19" t="s">
        <v>142</v>
      </c>
      <c r="D10" s="20">
        <v>27</v>
      </c>
      <c r="E10" s="19" t="s">
        <v>125</v>
      </c>
      <c r="F10" s="21">
        <v>0</v>
      </c>
      <c r="G10" s="21">
        <v>0</v>
      </c>
      <c r="H10" s="21">
        <f t="shared" si="0"/>
        <v>0</v>
      </c>
      <c r="I10" s="21">
        <f t="shared" si="1"/>
        <v>0</v>
      </c>
    </row>
    <row r="11" spans="1:9" ht="39" thickBot="1">
      <c r="A11" s="40">
        <v>8</v>
      </c>
      <c r="B11" s="41" t="s">
        <v>175</v>
      </c>
      <c r="C11" s="41" t="s">
        <v>176</v>
      </c>
      <c r="D11" s="42">
        <v>3</v>
      </c>
      <c r="E11" s="41" t="s">
        <v>125</v>
      </c>
      <c r="F11" s="43">
        <v>0</v>
      </c>
      <c r="G11" s="43">
        <v>0</v>
      </c>
      <c r="H11" s="43">
        <f t="shared" si="0"/>
        <v>0</v>
      </c>
      <c r="I11" s="43">
        <f t="shared" si="1"/>
        <v>0</v>
      </c>
    </row>
    <row r="12" spans="1:9" ht="15.75" thickBot="1">
      <c r="A12" s="152" t="s">
        <v>177</v>
      </c>
      <c r="B12" s="153"/>
      <c r="C12" s="153"/>
      <c r="D12" s="153"/>
      <c r="E12" s="153"/>
      <c r="F12" s="153"/>
      <c r="G12" s="153"/>
      <c r="H12" s="153"/>
      <c r="I12" s="154"/>
    </row>
    <row r="13" spans="1:9" ht="102">
      <c r="A13" s="32">
        <v>1</v>
      </c>
      <c r="B13" s="33" t="s">
        <v>143</v>
      </c>
      <c r="C13" s="33" t="s">
        <v>144</v>
      </c>
      <c r="D13" s="34">
        <v>45</v>
      </c>
      <c r="E13" s="33" t="s">
        <v>55</v>
      </c>
      <c r="F13" s="35">
        <v>0</v>
      </c>
      <c r="G13" s="35">
        <v>0</v>
      </c>
      <c r="H13" s="35">
        <f>ROUND(D13*F13, 0)</f>
        <v>0</v>
      </c>
      <c r="I13" s="35">
        <f>ROUND(D13*G13, 0)</f>
        <v>0</v>
      </c>
    </row>
    <row r="14" spans="1:9">
      <c r="A14" s="22"/>
      <c r="B14" s="19"/>
      <c r="C14" s="19"/>
      <c r="D14" s="20"/>
      <c r="E14" s="19"/>
      <c r="F14" s="21"/>
      <c r="G14" s="21"/>
      <c r="H14" s="21"/>
      <c r="I14" s="21"/>
    </row>
    <row r="15" spans="1:9" ht="102">
      <c r="A15" s="22">
        <v>2</v>
      </c>
      <c r="B15" s="19" t="s">
        <v>147</v>
      </c>
      <c r="C15" s="19" t="s">
        <v>148</v>
      </c>
      <c r="D15" s="20">
        <v>1</v>
      </c>
      <c r="E15" s="19" t="s">
        <v>43</v>
      </c>
      <c r="F15" s="21">
        <v>0</v>
      </c>
      <c r="G15" s="21">
        <v>0</v>
      </c>
      <c r="H15" s="21">
        <f t="shared" ref="H15:H23" si="2">ROUND(D15*F15, 0)</f>
        <v>0</v>
      </c>
      <c r="I15" s="21">
        <f t="shared" ref="I15:I23" si="3">ROUND(D15*G15, 0)</f>
        <v>0</v>
      </c>
    </row>
    <row r="16" spans="1:9" ht="63.75">
      <c r="A16" s="22">
        <v>3</v>
      </c>
      <c r="B16" s="19" t="s">
        <v>178</v>
      </c>
      <c r="C16" s="19" t="s">
        <v>179</v>
      </c>
      <c r="D16" s="20">
        <v>1</v>
      </c>
      <c r="E16" s="19" t="s">
        <v>43</v>
      </c>
      <c r="F16" s="21">
        <v>0</v>
      </c>
      <c r="G16" s="21">
        <v>0</v>
      </c>
      <c r="H16" s="21">
        <f t="shared" si="2"/>
        <v>0</v>
      </c>
      <c r="I16" s="21">
        <f t="shared" si="3"/>
        <v>0</v>
      </c>
    </row>
    <row r="17" spans="1:10" ht="63.75">
      <c r="A17" s="22">
        <v>4</v>
      </c>
      <c r="B17" s="19" t="s">
        <v>149</v>
      </c>
      <c r="C17" s="19" t="s">
        <v>150</v>
      </c>
      <c r="D17" s="20">
        <v>1</v>
      </c>
      <c r="E17" s="19" t="s">
        <v>43</v>
      </c>
      <c r="F17" s="21">
        <v>0</v>
      </c>
      <c r="G17" s="21">
        <v>0</v>
      </c>
      <c r="H17" s="21">
        <f t="shared" si="2"/>
        <v>0</v>
      </c>
      <c r="I17" s="21">
        <f t="shared" si="3"/>
        <v>0</v>
      </c>
    </row>
    <row r="18" spans="1:10" ht="51">
      <c r="A18" s="22">
        <v>5</v>
      </c>
      <c r="B18" s="19" t="s">
        <v>151</v>
      </c>
      <c r="C18" s="19" t="s">
        <v>152</v>
      </c>
      <c r="D18" s="20">
        <v>1</v>
      </c>
      <c r="E18" s="19" t="s">
        <v>43</v>
      </c>
      <c r="F18" s="21">
        <v>0</v>
      </c>
      <c r="G18" s="21">
        <v>0</v>
      </c>
      <c r="H18" s="21">
        <f t="shared" si="2"/>
        <v>0</v>
      </c>
      <c r="I18" s="21">
        <f t="shared" si="3"/>
        <v>0</v>
      </c>
    </row>
    <row r="19" spans="1:10" ht="38.25">
      <c r="A19" s="22">
        <v>6</v>
      </c>
      <c r="B19" s="19" t="s">
        <v>153</v>
      </c>
      <c r="C19" s="19" t="s">
        <v>154</v>
      </c>
      <c r="D19" s="20">
        <v>1</v>
      </c>
      <c r="E19" s="19" t="s">
        <v>43</v>
      </c>
      <c r="F19" s="21">
        <v>0</v>
      </c>
      <c r="G19" s="21">
        <v>0</v>
      </c>
      <c r="H19" s="21">
        <f t="shared" si="2"/>
        <v>0</v>
      </c>
      <c r="I19" s="21">
        <f t="shared" si="3"/>
        <v>0</v>
      </c>
    </row>
    <row r="20" spans="1:10" ht="63.75">
      <c r="A20" s="22">
        <v>7</v>
      </c>
      <c r="B20" s="19" t="s">
        <v>155</v>
      </c>
      <c r="C20" s="19" t="s">
        <v>156</v>
      </c>
      <c r="D20" s="20">
        <v>3</v>
      </c>
      <c r="E20" s="19" t="s">
        <v>43</v>
      </c>
      <c r="F20" s="21">
        <v>0</v>
      </c>
      <c r="G20" s="21">
        <v>0</v>
      </c>
      <c r="H20" s="21">
        <f t="shared" si="2"/>
        <v>0</v>
      </c>
      <c r="I20" s="21">
        <f t="shared" si="3"/>
        <v>0</v>
      </c>
    </row>
    <row r="21" spans="1:10" ht="51">
      <c r="A21" s="22">
        <v>8</v>
      </c>
      <c r="B21" s="19" t="s">
        <v>180</v>
      </c>
      <c r="C21" s="19" t="s">
        <v>181</v>
      </c>
      <c r="D21" s="20">
        <v>1</v>
      </c>
      <c r="E21" s="19" t="s">
        <v>43</v>
      </c>
      <c r="F21" s="21">
        <v>0</v>
      </c>
      <c r="G21" s="21">
        <v>0</v>
      </c>
      <c r="H21" s="21">
        <f t="shared" si="2"/>
        <v>0</v>
      </c>
      <c r="I21" s="21">
        <f t="shared" si="3"/>
        <v>0</v>
      </c>
    </row>
    <row r="22" spans="1:10" ht="76.5">
      <c r="A22" s="22">
        <v>9</v>
      </c>
      <c r="B22" s="19" t="s">
        <v>159</v>
      </c>
      <c r="C22" s="19" t="s">
        <v>160</v>
      </c>
      <c r="D22" s="20">
        <v>2</v>
      </c>
      <c r="E22" s="19" t="s">
        <v>161</v>
      </c>
      <c r="F22" s="21">
        <v>0</v>
      </c>
      <c r="G22" s="21">
        <v>0</v>
      </c>
      <c r="H22" s="21">
        <f t="shared" si="2"/>
        <v>0</v>
      </c>
      <c r="I22" s="21">
        <f t="shared" si="3"/>
        <v>0</v>
      </c>
    </row>
    <row r="23" spans="1:10" ht="25.5">
      <c r="A23" s="22">
        <v>10</v>
      </c>
      <c r="B23" s="19" t="s">
        <v>162</v>
      </c>
      <c r="C23" s="19" t="s">
        <v>182</v>
      </c>
      <c r="D23" s="20">
        <v>45</v>
      </c>
      <c r="E23" s="19" t="s">
        <v>55</v>
      </c>
      <c r="F23" s="21">
        <v>0</v>
      </c>
      <c r="G23" s="21">
        <v>0</v>
      </c>
      <c r="H23" s="21">
        <f t="shared" si="2"/>
        <v>0</v>
      </c>
      <c r="I23" s="21">
        <f t="shared" si="3"/>
        <v>0</v>
      </c>
    </row>
    <row r="24" spans="1:10">
      <c r="A24" s="18"/>
      <c r="B24" s="18"/>
      <c r="C24" s="18"/>
      <c r="D24" s="18"/>
      <c r="E24" s="18"/>
      <c r="F24" s="31"/>
      <c r="G24" s="31"/>
      <c r="H24" s="31"/>
      <c r="I24" s="31"/>
    </row>
    <row r="25" spans="1:10" ht="25.5">
      <c r="A25" s="22">
        <v>11</v>
      </c>
      <c r="B25" s="19" t="s">
        <v>170</v>
      </c>
      <c r="C25" s="19" t="s">
        <v>171</v>
      </c>
      <c r="D25" s="20">
        <v>45</v>
      </c>
      <c r="E25" s="19" t="s">
        <v>55</v>
      </c>
      <c r="F25" s="21">
        <v>0</v>
      </c>
      <c r="G25" s="21">
        <v>0</v>
      </c>
      <c r="H25" s="21">
        <f>ROUND(D25*F25, 0)</f>
        <v>0</v>
      </c>
      <c r="I25" s="21">
        <f>ROUND(D25*G25, 0)</f>
        <v>0</v>
      </c>
    </row>
    <row r="26" spans="1:10" ht="15.75" thickBot="1">
      <c r="F26" s="3"/>
      <c r="G26" s="29"/>
      <c r="H26" s="29"/>
      <c r="I26" s="30"/>
      <c r="J26" s="28"/>
    </row>
    <row r="27" spans="1:10" ht="15.75" thickBot="1">
      <c r="C27" s="16" t="s">
        <v>129</v>
      </c>
      <c r="F27" s="3"/>
      <c r="G27" s="29"/>
      <c r="H27" s="24">
        <f>SUM(H13:H25,H3:H11)</f>
        <v>0</v>
      </c>
      <c r="I27" s="24">
        <f>SUM(I13:I25,I3:I11)</f>
        <v>0</v>
      </c>
      <c r="J27" s="28"/>
    </row>
    <row r="28" spans="1:10">
      <c r="F28" s="3"/>
      <c r="G28" s="29"/>
      <c r="H28" s="29"/>
      <c r="I28" s="29"/>
      <c r="J28" s="28"/>
    </row>
    <row r="29" spans="1:10">
      <c r="G29" s="28"/>
      <c r="H29" s="28"/>
      <c r="I29" s="28"/>
      <c r="J29" s="28"/>
    </row>
  </sheetData>
  <mergeCells count="2">
    <mergeCell ref="A2:I2"/>
    <mergeCell ref="A12:I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3" sqref="A3:XFD3"/>
    </sheetView>
  </sheetViews>
  <sheetFormatPr defaultRowHeight="15"/>
  <cols>
    <col min="1" max="1" width="3.85546875" bestFit="1" customWidth="1"/>
    <col min="2" max="2" width="8.28515625" bestFit="1" customWidth="1"/>
    <col min="3" max="3" width="24.7109375" customWidth="1"/>
    <col min="4" max="4" width="7" bestFit="1" customWidth="1"/>
    <col min="5" max="5" width="6.7109375" bestFit="1" customWidth="1"/>
    <col min="6" max="7" width="8.28515625" bestFit="1" customWidth="1"/>
  </cols>
  <sheetData>
    <row r="1" spans="1:9" ht="26.25" thickBot="1">
      <c r="A1" s="27" t="s">
        <v>130</v>
      </c>
      <c r="B1" s="10" t="s">
        <v>131</v>
      </c>
      <c r="C1" s="10" t="s">
        <v>47</v>
      </c>
      <c r="D1" s="11" t="s">
        <v>48</v>
      </c>
      <c r="E1" s="10" t="s">
        <v>49</v>
      </c>
      <c r="F1" s="11" t="s">
        <v>50</v>
      </c>
      <c r="G1" s="11" t="s">
        <v>51</v>
      </c>
      <c r="H1" s="11" t="s">
        <v>52</v>
      </c>
      <c r="I1" s="11" t="s">
        <v>53</v>
      </c>
    </row>
    <row r="2" spans="1:9" ht="15.75" thickBot="1">
      <c r="A2" s="152" t="s">
        <v>168</v>
      </c>
      <c r="B2" s="153"/>
      <c r="C2" s="153"/>
      <c r="D2" s="153"/>
      <c r="E2" s="153"/>
      <c r="F2" s="153"/>
      <c r="G2" s="153"/>
      <c r="H2" s="153"/>
      <c r="I2" s="154"/>
    </row>
    <row r="3" spans="1:9" ht="51">
      <c r="A3" s="32">
        <v>1</v>
      </c>
      <c r="B3" s="33" t="s">
        <v>183</v>
      </c>
      <c r="C3" s="33" t="s">
        <v>184</v>
      </c>
      <c r="D3" s="34">
        <v>2</v>
      </c>
      <c r="E3" s="33" t="s">
        <v>185</v>
      </c>
      <c r="F3" s="34">
        <v>0</v>
      </c>
      <c r="G3" s="34">
        <v>0</v>
      </c>
      <c r="H3" s="35">
        <f>ROUND(D3*F3, 0)</f>
        <v>0</v>
      </c>
      <c r="I3" s="35">
        <f>ROUND(D3*G3, 0)</f>
        <v>0</v>
      </c>
    </row>
    <row r="4" spans="1:9">
      <c r="A4" s="22"/>
      <c r="B4" s="19"/>
      <c r="C4" s="19"/>
      <c r="D4" s="20"/>
      <c r="E4" s="19"/>
      <c r="F4" s="20"/>
      <c r="G4" s="20"/>
      <c r="H4" s="21"/>
      <c r="I4" s="21"/>
    </row>
    <row r="5" spans="1:9" ht="89.25">
      <c r="A5" s="22">
        <v>2</v>
      </c>
      <c r="B5" s="19" t="s">
        <v>186</v>
      </c>
      <c r="C5" s="19" t="s">
        <v>187</v>
      </c>
      <c r="D5" s="20">
        <v>410</v>
      </c>
      <c r="E5" s="19" t="s">
        <v>125</v>
      </c>
      <c r="F5" s="20">
        <v>2.4</v>
      </c>
      <c r="G5" s="20">
        <v>0</v>
      </c>
      <c r="H5" s="21">
        <v>0</v>
      </c>
      <c r="I5" s="21">
        <f t="shared" ref="I5:I13" si="0">ROUND(D5*G5, 0)</f>
        <v>0</v>
      </c>
    </row>
    <row r="6" spans="1:9" ht="127.5">
      <c r="A6" s="22">
        <v>3</v>
      </c>
      <c r="B6" s="19" t="s">
        <v>188</v>
      </c>
      <c r="C6" s="19" t="s">
        <v>189</v>
      </c>
      <c r="D6" s="20">
        <v>300</v>
      </c>
      <c r="E6" s="19" t="s">
        <v>125</v>
      </c>
      <c r="F6" s="20">
        <v>0</v>
      </c>
      <c r="G6" s="20">
        <v>0</v>
      </c>
      <c r="H6" s="21">
        <f t="shared" ref="H6:H9" si="1">ROUND(D6*F6, 0)</f>
        <v>0</v>
      </c>
      <c r="I6" s="21">
        <f t="shared" si="0"/>
        <v>0</v>
      </c>
    </row>
    <row r="7" spans="1:9" ht="102">
      <c r="A7" s="22">
        <v>4</v>
      </c>
      <c r="B7" s="19" t="s">
        <v>190</v>
      </c>
      <c r="C7" s="19" t="s">
        <v>191</v>
      </c>
      <c r="D7" s="20">
        <v>1630</v>
      </c>
      <c r="E7" s="19" t="s">
        <v>161</v>
      </c>
      <c r="F7" s="20">
        <v>0</v>
      </c>
      <c r="G7" s="20">
        <v>0</v>
      </c>
      <c r="H7" s="21">
        <f t="shared" si="1"/>
        <v>0</v>
      </c>
      <c r="I7" s="21">
        <f t="shared" si="0"/>
        <v>0</v>
      </c>
    </row>
    <row r="8" spans="1:9" ht="51">
      <c r="A8" s="22">
        <v>5</v>
      </c>
      <c r="B8" s="19" t="s">
        <v>192</v>
      </c>
      <c r="C8" s="19" t="s">
        <v>193</v>
      </c>
      <c r="D8" s="20">
        <v>300</v>
      </c>
      <c r="E8" s="19" t="s">
        <v>161</v>
      </c>
      <c r="F8" s="20">
        <v>0</v>
      </c>
      <c r="G8" s="20">
        <v>0</v>
      </c>
      <c r="H8" s="21">
        <f t="shared" si="1"/>
        <v>0</v>
      </c>
      <c r="I8" s="21">
        <f t="shared" si="0"/>
        <v>0</v>
      </c>
    </row>
    <row r="9" spans="1:9" ht="102">
      <c r="A9" s="22">
        <v>6</v>
      </c>
      <c r="B9" s="19" t="s">
        <v>194</v>
      </c>
      <c r="C9" s="19" t="s">
        <v>191</v>
      </c>
      <c r="D9" s="20">
        <v>1000</v>
      </c>
      <c r="E9" s="19" t="s">
        <v>161</v>
      </c>
      <c r="F9" s="20">
        <v>0</v>
      </c>
      <c r="G9" s="20">
        <v>0</v>
      </c>
      <c r="H9" s="21">
        <f t="shared" si="1"/>
        <v>0</v>
      </c>
      <c r="I9" s="21">
        <f t="shared" si="0"/>
        <v>0</v>
      </c>
    </row>
    <row r="10" spans="1:9" ht="89.25">
      <c r="A10" s="22">
        <v>7</v>
      </c>
      <c r="B10" s="19" t="s">
        <v>137</v>
      </c>
      <c r="C10" s="19" t="s">
        <v>138</v>
      </c>
      <c r="D10" s="20">
        <v>156</v>
      </c>
      <c r="E10" s="19" t="s">
        <v>125</v>
      </c>
      <c r="F10" s="20">
        <v>3500</v>
      </c>
      <c r="G10" s="20">
        <v>0</v>
      </c>
      <c r="H10" s="21">
        <v>0</v>
      </c>
      <c r="I10" s="21">
        <f t="shared" si="0"/>
        <v>0</v>
      </c>
    </row>
    <row r="11" spans="1:9" ht="51">
      <c r="A11" s="22">
        <v>8</v>
      </c>
      <c r="B11" s="19" t="s">
        <v>195</v>
      </c>
      <c r="C11" s="19" t="s">
        <v>196</v>
      </c>
      <c r="D11" s="20">
        <v>1000</v>
      </c>
      <c r="E11" s="19" t="s">
        <v>161</v>
      </c>
      <c r="F11" s="20">
        <v>0</v>
      </c>
      <c r="G11" s="20">
        <v>0</v>
      </c>
      <c r="H11" s="21">
        <v>0</v>
      </c>
      <c r="I11" s="21">
        <f t="shared" si="0"/>
        <v>0</v>
      </c>
    </row>
    <row r="12" spans="1:9" ht="38.25">
      <c r="A12" s="22">
        <v>9</v>
      </c>
      <c r="B12" s="19" t="s">
        <v>197</v>
      </c>
      <c r="C12" s="19" t="s">
        <v>198</v>
      </c>
      <c r="D12" s="20">
        <v>250</v>
      </c>
      <c r="E12" s="19" t="s">
        <v>125</v>
      </c>
      <c r="F12" s="20">
        <v>9.6999999999999993</v>
      </c>
      <c r="G12" s="20">
        <v>0</v>
      </c>
      <c r="H12" s="21">
        <v>0</v>
      </c>
      <c r="I12" s="21">
        <f t="shared" si="0"/>
        <v>0</v>
      </c>
    </row>
    <row r="13" spans="1:9" ht="51.75" thickBot="1">
      <c r="A13" s="40">
        <v>10</v>
      </c>
      <c r="B13" s="41" t="s">
        <v>199</v>
      </c>
      <c r="C13" s="41" t="s">
        <v>200</v>
      </c>
      <c r="D13" s="42">
        <v>1000</v>
      </c>
      <c r="E13" s="41" t="s">
        <v>161</v>
      </c>
      <c r="F13" s="42">
        <v>2.4</v>
      </c>
      <c r="G13" s="42">
        <v>0</v>
      </c>
      <c r="H13" s="43">
        <v>0</v>
      </c>
      <c r="I13" s="43">
        <f t="shared" si="0"/>
        <v>0</v>
      </c>
    </row>
    <row r="14" spans="1:9" ht="15.75" thickBot="1">
      <c r="A14" s="152" t="s">
        <v>219</v>
      </c>
      <c r="B14" s="153"/>
      <c r="C14" s="153"/>
      <c r="D14" s="153"/>
      <c r="E14" s="153"/>
      <c r="F14" s="153"/>
      <c r="G14" s="153"/>
      <c r="H14" s="153"/>
      <c r="I14" s="154"/>
    </row>
    <row r="15" spans="1:9" ht="64.5" thickBot="1">
      <c r="A15" s="36">
        <v>1</v>
      </c>
      <c r="B15" s="37" t="s">
        <v>201</v>
      </c>
      <c r="C15" s="37" t="s">
        <v>202</v>
      </c>
      <c r="D15" s="38">
        <v>155</v>
      </c>
      <c r="E15" s="37" t="s">
        <v>125</v>
      </c>
      <c r="F15" s="39">
        <v>11000</v>
      </c>
      <c r="G15" s="39">
        <v>0</v>
      </c>
      <c r="H15" s="39">
        <v>0</v>
      </c>
      <c r="I15" s="39">
        <f>ROUND(D15*G15, 0)</f>
        <v>0</v>
      </c>
    </row>
    <row r="16" spans="1:9" ht="15.75" thickBot="1">
      <c r="A16" s="152" t="s">
        <v>220</v>
      </c>
      <c r="B16" s="153"/>
      <c r="C16" s="153"/>
      <c r="D16" s="153"/>
      <c r="E16" s="153"/>
      <c r="F16" s="153"/>
      <c r="G16" s="153"/>
      <c r="H16" s="153"/>
      <c r="I16" s="154"/>
    </row>
    <row r="17" spans="1:9" ht="127.5">
      <c r="A17" s="32">
        <v>1</v>
      </c>
      <c r="B17" s="33" t="s">
        <v>203</v>
      </c>
      <c r="C17" s="33" t="s">
        <v>204</v>
      </c>
      <c r="D17" s="34">
        <v>130</v>
      </c>
      <c r="E17" s="33" t="s">
        <v>55</v>
      </c>
      <c r="F17" s="35">
        <v>1968</v>
      </c>
      <c r="G17" s="35">
        <v>0</v>
      </c>
      <c r="H17" s="35">
        <v>0</v>
      </c>
      <c r="I17" s="35">
        <f>ROUND(D17*G17, 0)</f>
        <v>0</v>
      </c>
    </row>
    <row r="18" spans="1:9">
      <c r="A18" s="22"/>
      <c r="B18" s="19"/>
      <c r="C18" s="19"/>
      <c r="D18" s="20"/>
      <c r="E18" s="19"/>
      <c r="F18" s="21"/>
      <c r="G18" s="21"/>
      <c r="H18" s="21"/>
      <c r="I18" s="21"/>
    </row>
    <row r="19" spans="1:9" ht="102">
      <c r="A19" s="22">
        <v>2</v>
      </c>
      <c r="B19" s="19" t="s">
        <v>205</v>
      </c>
      <c r="C19" s="19" t="s">
        <v>206</v>
      </c>
      <c r="D19" s="20">
        <v>55</v>
      </c>
      <c r="E19" s="19" t="s">
        <v>55</v>
      </c>
      <c r="F19" s="21">
        <v>1539</v>
      </c>
      <c r="G19" s="21">
        <v>0</v>
      </c>
      <c r="H19" s="21">
        <v>0</v>
      </c>
      <c r="I19" s="21">
        <f>ROUND(D19*G19, 0)</f>
        <v>0</v>
      </c>
    </row>
    <row r="20" spans="1:9" ht="102">
      <c r="A20" s="22">
        <v>3</v>
      </c>
      <c r="B20" s="19" t="s">
        <v>207</v>
      </c>
      <c r="C20" s="19" t="s">
        <v>208</v>
      </c>
      <c r="D20" s="20">
        <v>52</v>
      </c>
      <c r="E20" s="19" t="s">
        <v>161</v>
      </c>
      <c r="F20" s="21">
        <v>2664</v>
      </c>
      <c r="G20" s="21">
        <v>0</v>
      </c>
      <c r="H20" s="21">
        <v>0</v>
      </c>
      <c r="I20" s="21">
        <f>ROUND(D20*G20, 0)</f>
        <v>0</v>
      </c>
    </row>
    <row r="21" spans="1:9" ht="63.75">
      <c r="A21" s="22">
        <v>4</v>
      </c>
      <c r="B21" s="19" t="s">
        <v>209</v>
      </c>
      <c r="C21" s="19" t="s">
        <v>210</v>
      </c>
      <c r="D21" s="20">
        <v>750</v>
      </c>
      <c r="E21" s="19" t="s">
        <v>161</v>
      </c>
      <c r="F21" s="21">
        <v>3493</v>
      </c>
      <c r="G21" s="21">
        <v>0</v>
      </c>
      <c r="H21" s="21">
        <v>0</v>
      </c>
      <c r="I21" s="21">
        <f>ROUND(D21*G21, 0)</f>
        <v>0</v>
      </c>
    </row>
    <row r="22" spans="1:9" ht="25.5">
      <c r="A22" s="22">
        <v>5</v>
      </c>
      <c r="B22" s="19" t="s">
        <v>211</v>
      </c>
      <c r="C22" s="19" t="s">
        <v>212</v>
      </c>
      <c r="D22" s="20">
        <v>800</v>
      </c>
      <c r="E22" s="19" t="s">
        <v>161</v>
      </c>
      <c r="F22" s="21">
        <v>4.9000000000000004</v>
      </c>
      <c r="G22" s="21">
        <v>0</v>
      </c>
      <c r="H22" s="21">
        <v>0</v>
      </c>
      <c r="I22" s="21">
        <f>ROUND(D22*G22, 0)</f>
        <v>0</v>
      </c>
    </row>
    <row r="23" spans="1:9" ht="90" thickBot="1">
      <c r="A23" s="40">
        <v>6</v>
      </c>
      <c r="B23" s="41" t="s">
        <v>213</v>
      </c>
      <c r="C23" s="41" t="s">
        <v>214</v>
      </c>
      <c r="D23" s="42">
        <v>57</v>
      </c>
      <c r="E23" s="41" t="s">
        <v>55</v>
      </c>
      <c r="F23" s="43">
        <v>1624</v>
      </c>
      <c r="G23" s="43">
        <v>0</v>
      </c>
      <c r="H23" s="43">
        <v>0</v>
      </c>
      <c r="I23" s="43">
        <f>ROUND(D23*G23, 0)</f>
        <v>0</v>
      </c>
    </row>
    <row r="24" spans="1:9" ht="15.75" thickBot="1">
      <c r="A24" s="152" t="s">
        <v>221</v>
      </c>
      <c r="B24" s="153"/>
      <c r="C24" s="153"/>
      <c r="D24" s="153"/>
      <c r="E24" s="153"/>
      <c r="F24" s="153"/>
      <c r="G24" s="153"/>
      <c r="H24" s="153"/>
      <c r="I24" s="154"/>
    </row>
    <row r="25" spans="1:9" ht="114.75">
      <c r="A25" s="32">
        <v>1</v>
      </c>
      <c r="B25" s="33" t="s">
        <v>215</v>
      </c>
      <c r="C25" s="33" t="s">
        <v>216</v>
      </c>
      <c r="D25" s="34">
        <v>1</v>
      </c>
      <c r="E25" s="33" t="s">
        <v>43</v>
      </c>
      <c r="F25" s="35">
        <v>11593</v>
      </c>
      <c r="G25" s="35">
        <v>0</v>
      </c>
      <c r="H25" s="35">
        <v>0</v>
      </c>
      <c r="I25" s="35">
        <f>ROUND(D25*G25, 0)</f>
        <v>0</v>
      </c>
    </row>
    <row r="26" spans="1:9">
      <c r="A26" s="22"/>
      <c r="B26" s="19"/>
      <c r="C26" s="19"/>
      <c r="D26" s="20"/>
      <c r="E26" s="19"/>
      <c r="F26" s="21"/>
      <c r="G26" s="21"/>
      <c r="H26" s="21"/>
      <c r="I26" s="21"/>
    </row>
    <row r="27" spans="1:9" ht="38.25">
      <c r="A27" s="22">
        <v>2</v>
      </c>
      <c r="B27" s="19" t="s">
        <v>217</v>
      </c>
      <c r="C27" s="19" t="s">
        <v>218</v>
      </c>
      <c r="D27" s="20">
        <v>5</v>
      </c>
      <c r="E27" s="19" t="s">
        <v>161</v>
      </c>
      <c r="F27" s="21">
        <v>1059</v>
      </c>
      <c r="G27" s="21">
        <v>0</v>
      </c>
      <c r="H27" s="21">
        <v>0</v>
      </c>
      <c r="I27" s="21">
        <f>ROUND(D27*G27, 0)</f>
        <v>0</v>
      </c>
    </row>
    <row r="28" spans="1:9" ht="15.75" thickBot="1">
      <c r="F28" s="3"/>
      <c r="G28" s="3"/>
      <c r="H28" s="4"/>
      <c r="I28" s="4"/>
    </row>
    <row r="29" spans="1:9" ht="15.75" thickBot="1">
      <c r="C29" s="26" t="s">
        <v>129</v>
      </c>
      <c r="F29" s="3"/>
      <c r="G29" s="3"/>
      <c r="H29" s="24">
        <f>SUM(H25:H27,H17:H23,H15,H3:H13)</f>
        <v>0</v>
      </c>
      <c r="I29" s="24">
        <f>SUM(I25:I27,I17:I23,I15,I3:I13)</f>
        <v>0</v>
      </c>
    </row>
  </sheetData>
  <mergeCells count="4">
    <mergeCell ref="A2:I2"/>
    <mergeCell ref="A14:I14"/>
    <mergeCell ref="A16:I16"/>
    <mergeCell ref="A24:I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topLeftCell="A15" workbookViewId="0">
      <selection activeCell="I27" sqref="I27"/>
    </sheetView>
  </sheetViews>
  <sheetFormatPr defaultRowHeight="15"/>
  <cols>
    <col min="1" max="1" width="3.85546875" bestFit="1" customWidth="1"/>
    <col min="3" max="3" width="27.28515625" customWidth="1"/>
    <col min="8" max="9" width="7.7109375" bestFit="1" customWidth="1"/>
  </cols>
  <sheetData>
    <row r="1" spans="1:9" ht="39" thickBot="1">
      <c r="A1" s="76" t="s">
        <v>130</v>
      </c>
      <c r="B1" s="77" t="s">
        <v>131</v>
      </c>
      <c r="C1" s="77" t="s">
        <v>47</v>
      </c>
      <c r="D1" s="78" t="s">
        <v>48</v>
      </c>
      <c r="E1" s="77" t="s">
        <v>49</v>
      </c>
      <c r="F1" s="78" t="s">
        <v>50</v>
      </c>
      <c r="G1" s="78" t="s">
        <v>51</v>
      </c>
      <c r="H1" s="78" t="s">
        <v>52</v>
      </c>
      <c r="I1" s="79" t="s">
        <v>53</v>
      </c>
    </row>
    <row r="2" spans="1:9" ht="15.75" thickBot="1">
      <c r="A2" s="152" t="s">
        <v>238</v>
      </c>
      <c r="B2" s="153"/>
      <c r="C2" s="153"/>
      <c r="D2" s="153"/>
      <c r="E2" s="153"/>
      <c r="F2" s="153"/>
      <c r="G2" s="153"/>
      <c r="H2" s="153"/>
      <c r="I2" s="154"/>
    </row>
    <row r="3" spans="1:9" ht="51.75" thickBot="1">
      <c r="A3" s="36">
        <v>1</v>
      </c>
      <c r="B3" s="37" t="s">
        <v>222</v>
      </c>
      <c r="C3" s="37" t="s">
        <v>223</v>
      </c>
      <c r="D3" s="38">
        <v>1</v>
      </c>
      <c r="E3" s="37" t="s">
        <v>43</v>
      </c>
      <c r="F3" s="39">
        <v>0</v>
      </c>
      <c r="G3" s="39">
        <v>0</v>
      </c>
      <c r="H3" s="39">
        <f>ROUND(D3*F3, 0)</f>
        <v>0</v>
      </c>
      <c r="I3" s="39">
        <f>ROUND(D3*G3, 0)</f>
        <v>0</v>
      </c>
    </row>
    <row r="4" spans="1:9" ht="15.75" thickBot="1">
      <c r="A4" s="161" t="s">
        <v>168</v>
      </c>
      <c r="B4" s="162"/>
      <c r="C4" s="162"/>
      <c r="D4" s="162"/>
      <c r="E4" s="162"/>
      <c r="F4" s="162"/>
      <c r="G4" s="162"/>
      <c r="H4" s="162"/>
      <c r="I4" s="163"/>
    </row>
    <row r="5" spans="1:9" ht="38.25">
      <c r="A5" s="32">
        <v>1</v>
      </c>
      <c r="B5" s="33" t="s">
        <v>172</v>
      </c>
      <c r="C5" s="33" t="s">
        <v>224</v>
      </c>
      <c r="D5" s="34">
        <v>3</v>
      </c>
      <c r="E5" s="33" t="s">
        <v>125</v>
      </c>
      <c r="F5" s="35">
        <v>0</v>
      </c>
      <c r="G5" s="35">
        <v>0</v>
      </c>
      <c r="H5" s="35">
        <f>ROUND(D5*F5, 0)</f>
        <v>0</v>
      </c>
      <c r="I5" s="35">
        <f>ROUND(D5*G5, 0)</f>
        <v>0</v>
      </c>
    </row>
    <row r="6" spans="1:9">
      <c r="A6" s="22"/>
      <c r="B6" s="19"/>
      <c r="C6" s="19"/>
      <c r="D6" s="20"/>
      <c r="E6" s="19"/>
      <c r="F6" s="21"/>
      <c r="G6" s="21"/>
      <c r="H6" s="21"/>
      <c r="I6" s="21"/>
    </row>
    <row r="7" spans="1:9" ht="76.5">
      <c r="A7" s="22">
        <v>2</v>
      </c>
      <c r="B7" s="19" t="s">
        <v>132</v>
      </c>
      <c r="C7" s="19" t="s">
        <v>225</v>
      </c>
      <c r="D7" s="20">
        <v>118</v>
      </c>
      <c r="E7" s="19" t="s">
        <v>125</v>
      </c>
      <c r="F7" s="21">
        <v>0</v>
      </c>
      <c r="G7" s="21">
        <v>0</v>
      </c>
      <c r="H7" s="21">
        <f t="shared" ref="H7:H14" si="0">ROUND(D7*F7, 0)</f>
        <v>0</v>
      </c>
      <c r="I7" s="21">
        <f t="shared" ref="I7:I14" si="1">ROUND(D7*G7, 0)</f>
        <v>0</v>
      </c>
    </row>
    <row r="8" spans="1:9" ht="89.25">
      <c r="A8" s="22">
        <v>3</v>
      </c>
      <c r="B8" s="19" t="s">
        <v>134</v>
      </c>
      <c r="C8" s="19" t="s">
        <v>126</v>
      </c>
      <c r="D8" s="20">
        <v>54</v>
      </c>
      <c r="E8" s="19" t="s">
        <v>125</v>
      </c>
      <c r="F8" s="21">
        <v>0</v>
      </c>
      <c r="G8" s="21">
        <v>0</v>
      </c>
      <c r="H8" s="21">
        <f t="shared" si="0"/>
        <v>0</v>
      </c>
      <c r="I8" s="21">
        <f t="shared" si="1"/>
        <v>0</v>
      </c>
    </row>
    <row r="9" spans="1:9" ht="89.25">
      <c r="A9" s="22">
        <v>4</v>
      </c>
      <c r="B9" s="19" t="s">
        <v>135</v>
      </c>
      <c r="C9" s="19" t="s">
        <v>136</v>
      </c>
      <c r="D9" s="20">
        <v>64</v>
      </c>
      <c r="E9" s="19" t="s">
        <v>125</v>
      </c>
      <c r="F9" s="21">
        <v>0</v>
      </c>
      <c r="G9" s="21">
        <v>0</v>
      </c>
      <c r="H9" s="21">
        <f t="shared" si="0"/>
        <v>0</v>
      </c>
      <c r="I9" s="21">
        <f t="shared" si="1"/>
        <v>0</v>
      </c>
    </row>
    <row r="10" spans="1:9" ht="76.5">
      <c r="A10" s="22">
        <v>5</v>
      </c>
      <c r="B10" s="19" t="s">
        <v>137</v>
      </c>
      <c r="C10" s="19" t="s">
        <v>138</v>
      </c>
      <c r="D10" s="20">
        <v>1</v>
      </c>
      <c r="E10" s="19" t="s">
        <v>125</v>
      </c>
      <c r="F10" s="21">
        <v>0</v>
      </c>
      <c r="G10" s="21">
        <v>0</v>
      </c>
      <c r="H10" s="21">
        <f t="shared" si="0"/>
        <v>0</v>
      </c>
      <c r="I10" s="21">
        <f t="shared" si="1"/>
        <v>0</v>
      </c>
    </row>
    <row r="11" spans="1:9" ht="51">
      <c r="A11" s="22">
        <v>6</v>
      </c>
      <c r="B11" s="19" t="s">
        <v>195</v>
      </c>
      <c r="C11" s="19" t="s">
        <v>196</v>
      </c>
      <c r="D11" s="20">
        <v>80</v>
      </c>
      <c r="E11" s="19" t="s">
        <v>161</v>
      </c>
      <c r="F11" s="21">
        <v>0</v>
      </c>
      <c r="G11" s="21">
        <v>0</v>
      </c>
      <c r="H11" s="21">
        <f t="shared" si="0"/>
        <v>0</v>
      </c>
      <c r="I11" s="21">
        <f t="shared" si="1"/>
        <v>0</v>
      </c>
    </row>
    <row r="12" spans="1:9" ht="38.25">
      <c r="A12" s="22">
        <v>7</v>
      </c>
      <c r="B12" s="19" t="s">
        <v>139</v>
      </c>
      <c r="C12" s="19" t="s">
        <v>140</v>
      </c>
      <c r="D12" s="20">
        <v>64</v>
      </c>
      <c r="E12" s="19" t="s">
        <v>125</v>
      </c>
      <c r="F12" s="21">
        <v>0</v>
      </c>
      <c r="G12" s="21">
        <v>0</v>
      </c>
      <c r="H12" s="21">
        <f t="shared" si="0"/>
        <v>0</v>
      </c>
      <c r="I12" s="21">
        <f t="shared" si="1"/>
        <v>0</v>
      </c>
    </row>
    <row r="13" spans="1:9" ht="51">
      <c r="A13" s="22">
        <v>8</v>
      </c>
      <c r="B13" s="19" t="s">
        <v>141</v>
      </c>
      <c r="C13" s="19" t="s">
        <v>142</v>
      </c>
      <c r="D13" s="20">
        <v>54</v>
      </c>
      <c r="E13" s="19" t="s">
        <v>125</v>
      </c>
      <c r="F13" s="21">
        <v>0</v>
      </c>
      <c r="G13" s="21">
        <v>0</v>
      </c>
      <c r="H13" s="21">
        <f t="shared" si="0"/>
        <v>0</v>
      </c>
      <c r="I13" s="21">
        <f t="shared" si="1"/>
        <v>0</v>
      </c>
    </row>
    <row r="14" spans="1:9" ht="51.75" thickBot="1">
      <c r="A14" s="40">
        <v>9</v>
      </c>
      <c r="B14" s="41" t="s">
        <v>175</v>
      </c>
      <c r="C14" s="41" t="s">
        <v>226</v>
      </c>
      <c r="D14" s="42">
        <v>1</v>
      </c>
      <c r="E14" s="41" t="s">
        <v>125</v>
      </c>
      <c r="F14" s="43">
        <v>0</v>
      </c>
      <c r="G14" s="43">
        <v>0</v>
      </c>
      <c r="H14" s="43">
        <f t="shared" si="0"/>
        <v>0</v>
      </c>
      <c r="I14" s="43">
        <f t="shared" si="1"/>
        <v>0</v>
      </c>
    </row>
    <row r="15" spans="1:9" ht="15.75" thickBot="1">
      <c r="A15" s="161" t="s">
        <v>239</v>
      </c>
      <c r="B15" s="162"/>
      <c r="C15" s="162"/>
      <c r="D15" s="162"/>
      <c r="E15" s="162"/>
      <c r="F15" s="162"/>
      <c r="G15" s="162"/>
      <c r="H15" s="162"/>
      <c r="I15" s="163"/>
    </row>
    <row r="16" spans="1:9" ht="63.75">
      <c r="A16" s="32">
        <v>1</v>
      </c>
      <c r="B16" s="33" t="s">
        <v>227</v>
      </c>
      <c r="C16" s="33" t="s">
        <v>228</v>
      </c>
      <c r="D16" s="34">
        <v>98</v>
      </c>
      <c r="E16" s="33" t="s">
        <v>55</v>
      </c>
      <c r="F16" s="35">
        <v>0</v>
      </c>
      <c r="G16" s="35">
        <v>0</v>
      </c>
      <c r="H16" s="35">
        <f>ROUND(D16*F16, 0)</f>
        <v>0</v>
      </c>
      <c r="I16" s="35">
        <f>ROUND(D16*G16, 0)</f>
        <v>0</v>
      </c>
    </row>
    <row r="17" spans="1:9">
      <c r="A17" s="22"/>
      <c r="B17" s="19"/>
      <c r="C17" s="19"/>
      <c r="D17" s="20"/>
      <c r="E17" s="19"/>
      <c r="F17" s="21"/>
      <c r="G17" s="21"/>
      <c r="H17" s="21"/>
      <c r="I17" s="21"/>
    </row>
    <row r="18" spans="1:9" ht="25.5">
      <c r="A18" s="22">
        <v>2</v>
      </c>
      <c r="B18" s="19" t="s">
        <v>229</v>
      </c>
      <c r="C18" s="19" t="s">
        <v>230</v>
      </c>
      <c r="D18" s="20">
        <v>98</v>
      </c>
      <c r="E18" s="19" t="s">
        <v>55</v>
      </c>
      <c r="F18" s="21">
        <v>0</v>
      </c>
      <c r="G18" s="21">
        <v>0</v>
      </c>
      <c r="H18" s="21">
        <f>ROUND(D18*F18, 0)</f>
        <v>0</v>
      </c>
      <c r="I18" s="21">
        <f>ROUND(D18*G18, 0)</f>
        <v>0</v>
      </c>
    </row>
    <row r="19" spans="1:9" ht="25.5">
      <c r="A19" s="22">
        <v>3</v>
      </c>
      <c r="B19" s="19" t="s">
        <v>231</v>
      </c>
      <c r="C19" s="19" t="s">
        <v>232</v>
      </c>
      <c r="D19" s="20">
        <v>98</v>
      </c>
      <c r="E19" s="19" t="s">
        <v>55</v>
      </c>
      <c r="F19" s="21">
        <v>0</v>
      </c>
      <c r="G19" s="21">
        <v>0</v>
      </c>
      <c r="H19" s="21">
        <f>ROUND(D19*F19, 0)</f>
        <v>0</v>
      </c>
      <c r="I19" s="21">
        <f>ROUND(D19*G19, 0)</f>
        <v>0</v>
      </c>
    </row>
    <row r="20" spans="1:9" ht="38.25">
      <c r="A20" s="22">
        <v>4</v>
      </c>
      <c r="B20" s="19" t="s">
        <v>233</v>
      </c>
      <c r="C20" s="19" t="s">
        <v>234</v>
      </c>
      <c r="D20" s="20">
        <v>98</v>
      </c>
      <c r="E20" s="19" t="s">
        <v>55</v>
      </c>
      <c r="F20" s="21">
        <v>0</v>
      </c>
      <c r="G20" s="21">
        <v>0</v>
      </c>
      <c r="H20" s="21">
        <f>ROUND(D20*F20, 0)</f>
        <v>0</v>
      </c>
      <c r="I20" s="21">
        <f>ROUND(D20*G20, 0)</f>
        <v>0</v>
      </c>
    </row>
    <row r="21" spans="1:9" ht="25.5">
      <c r="A21" s="40">
        <v>5</v>
      </c>
      <c r="B21" s="41" t="s">
        <v>170</v>
      </c>
      <c r="C21" s="41" t="s">
        <v>235</v>
      </c>
      <c r="D21" s="42">
        <v>98</v>
      </c>
      <c r="E21" s="41" t="s">
        <v>55</v>
      </c>
      <c r="F21" s="43">
        <v>0</v>
      </c>
      <c r="G21" s="43">
        <v>0</v>
      </c>
      <c r="H21" s="43">
        <f>ROUND(D21*F21, 0)</f>
        <v>0</v>
      </c>
      <c r="I21" s="43">
        <f>ROUND(D21*G21, 0)</f>
        <v>0</v>
      </c>
    </row>
    <row r="22" spans="1:9" ht="26.25" thickBot="1">
      <c r="A22" s="22">
        <v>6</v>
      </c>
      <c r="B22" s="19" t="s">
        <v>509</v>
      </c>
      <c r="C22" s="19" t="s">
        <v>510</v>
      </c>
      <c r="D22" s="20">
        <v>1</v>
      </c>
      <c r="E22" s="19" t="s">
        <v>43</v>
      </c>
      <c r="F22" s="21">
        <v>0</v>
      </c>
      <c r="G22" s="21">
        <v>0</v>
      </c>
      <c r="H22" s="21">
        <f>ROUND(D22*F22, 0)</f>
        <v>0</v>
      </c>
      <c r="I22" s="21">
        <f>ROUND(D22*G22, 0)</f>
        <v>0</v>
      </c>
    </row>
    <row r="23" spans="1:9" ht="15.75" thickBot="1">
      <c r="A23" s="161" t="s">
        <v>240</v>
      </c>
      <c r="B23" s="162"/>
      <c r="C23" s="162"/>
      <c r="D23" s="162"/>
      <c r="E23" s="162"/>
      <c r="F23" s="162"/>
      <c r="G23" s="162"/>
      <c r="H23" s="162"/>
      <c r="I23" s="163"/>
    </row>
    <row r="24" spans="1:9" ht="102">
      <c r="A24" s="32">
        <v>1</v>
      </c>
      <c r="B24" s="33" t="s">
        <v>236</v>
      </c>
      <c r="C24" s="33" t="s">
        <v>237</v>
      </c>
      <c r="D24" s="34">
        <v>1</v>
      </c>
      <c r="E24" s="33" t="s">
        <v>43</v>
      </c>
      <c r="F24" s="35">
        <v>0</v>
      </c>
      <c r="G24" s="35">
        <v>0</v>
      </c>
      <c r="H24" s="35">
        <f>ROUND(D24*F24, 0)</f>
        <v>0</v>
      </c>
      <c r="I24" s="35">
        <f>ROUND(D24*G24, 0)</f>
        <v>0</v>
      </c>
    </row>
    <row r="25" spans="1:9" ht="15.75" thickBot="1">
      <c r="F25" s="3"/>
      <c r="G25" s="3"/>
      <c r="H25" s="3"/>
      <c r="I25" s="3"/>
    </row>
    <row r="26" spans="1:9" ht="15.75" thickBot="1">
      <c r="C26" s="75" t="s">
        <v>129</v>
      </c>
      <c r="F26" s="3"/>
      <c r="G26" s="3"/>
      <c r="H26" s="24">
        <f>SUM(H24:H25,H21:H22,H20,H19,H18,H16,H5:H14,H3)</f>
        <v>0</v>
      </c>
      <c r="I26" s="24">
        <f>SUM(I24,I16:I22,I5:I14,I3)</f>
        <v>0</v>
      </c>
    </row>
    <row r="27" spans="1:9">
      <c r="F27" s="3"/>
      <c r="G27" s="3"/>
      <c r="H27" s="3"/>
      <c r="I27" s="3"/>
    </row>
  </sheetData>
  <mergeCells count="4">
    <mergeCell ref="A2:I2"/>
    <mergeCell ref="A4:I4"/>
    <mergeCell ref="A15:I15"/>
    <mergeCell ref="A23:I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Összesítő</vt:lpstr>
      <vt:lpstr>Építészet</vt:lpstr>
      <vt:lpstr>Hűtés</vt:lpstr>
      <vt:lpstr>Villanyszerelés</vt:lpstr>
      <vt:lpstr>Csapadékvíz elvezetés</vt:lpstr>
      <vt:lpstr>Gépészet</vt:lpstr>
      <vt:lpstr>Szennyvíz elvezetés</vt:lpstr>
      <vt:lpstr>Útépítés</vt:lpstr>
      <vt:lpstr>Víz építés</vt:lpstr>
      <vt:lpstr>Napelem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2019-05-20T12:46:49Z</dcterms:modified>
</cp:coreProperties>
</file>